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NA\Desktop\OFFICE - DIANA, MAY,2022\WB-IMF engagements\RCF\M&amp;E\MOFP\COVID CONTRACTS\ZANZIBAR\"/>
    </mc:Choice>
  </mc:AlternateContent>
  <xr:revisionPtr revIDLastSave="0" documentId="13_ncr:1_{8EA6ACA5-A6DF-40DD-BE08-A08D87B7C5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FTER DISCUSSION" sheetId="3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5" i="3" l="1"/>
  <c r="H131" i="3"/>
  <c r="G131" i="3"/>
  <c r="G130" i="3"/>
  <c r="G127" i="3"/>
  <c r="G126" i="3"/>
  <c r="G125" i="3"/>
  <c r="G124" i="3"/>
  <c r="G123" i="3"/>
  <c r="G122" i="3"/>
  <c r="G121" i="3"/>
  <c r="G120" i="3"/>
  <c r="G119" i="3"/>
  <c r="G117" i="3"/>
  <c r="H116" i="3"/>
  <c r="H128" i="3" s="1"/>
  <c r="H115" i="3"/>
  <c r="G105" i="3"/>
  <c r="G104" i="3"/>
  <c r="G103" i="3"/>
  <c r="G102" i="3"/>
  <c r="G101" i="3"/>
  <c r="G100" i="3"/>
  <c r="G99" i="3"/>
  <c r="G98" i="3"/>
  <c r="G97" i="3"/>
  <c r="H96" i="3"/>
  <c r="G95" i="3"/>
  <c r="G94" i="3"/>
  <c r="H93" i="3"/>
  <c r="G92" i="3"/>
  <c r="H91" i="3"/>
  <c r="G89" i="3"/>
  <c r="H88" i="3"/>
  <c r="G86" i="3"/>
  <c r="G83" i="3"/>
  <c r="G82" i="3"/>
  <c r="G81" i="3"/>
  <c r="G80" i="3"/>
  <c r="G79" i="3"/>
  <c r="H78" i="3"/>
  <c r="H77" i="3"/>
  <c r="H84" i="3" s="1"/>
  <c r="H74" i="3"/>
  <c r="G74" i="3" s="1"/>
  <c r="G73" i="3"/>
  <c r="H71" i="3"/>
  <c r="G71" i="3"/>
  <c r="G70" i="3"/>
  <c r="H68" i="3"/>
  <c r="G68" i="3"/>
  <c r="G67" i="3"/>
  <c r="G66" i="3"/>
  <c r="G65" i="3"/>
  <c r="G64" i="3"/>
  <c r="G63" i="3"/>
  <c r="H61" i="3"/>
  <c r="G61" i="3"/>
  <c r="G60" i="3"/>
  <c r="G59" i="3"/>
  <c r="G58" i="3"/>
  <c r="G57" i="3"/>
  <c r="G56" i="3"/>
  <c r="G55" i="3"/>
  <c r="H53" i="3"/>
  <c r="G53" i="3"/>
  <c r="G52" i="3"/>
  <c r="H49" i="3"/>
  <c r="G49" i="3" s="1"/>
  <c r="G48" i="3"/>
  <c r="G47" i="3"/>
  <c r="G46" i="3"/>
  <c r="G45" i="3"/>
  <c r="G44" i="3"/>
  <c r="G42" i="3"/>
  <c r="G41" i="3"/>
  <c r="G40" i="3"/>
  <c r="G39" i="3"/>
  <c r="G38" i="3"/>
  <c r="G37" i="3"/>
  <c r="G35" i="3"/>
  <c r="G34" i="3"/>
  <c r="G33" i="3"/>
  <c r="H31" i="3"/>
  <c r="G31" i="3" s="1"/>
  <c r="G30" i="3"/>
  <c r="G29" i="3"/>
  <c r="G28" i="3"/>
  <c r="G27" i="3"/>
  <c r="G26" i="3"/>
  <c r="G25" i="3"/>
  <c r="G24" i="3"/>
  <c r="G23" i="3"/>
  <c r="H20" i="3"/>
  <c r="C139" i="3" s="1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H75" i="3" l="1"/>
  <c r="C140" i="3" s="1"/>
  <c r="H106" i="3"/>
  <c r="G106" i="3" s="1"/>
  <c r="G75" i="3"/>
  <c r="C143" i="3"/>
  <c r="G128" i="3"/>
  <c r="G84" i="3"/>
  <c r="C141" i="3"/>
  <c r="C145" i="3" s="1"/>
  <c r="C146" i="3" s="1"/>
  <c r="C142" i="3"/>
  <c r="H132" i="3"/>
  <c r="G132" i="3" s="1"/>
  <c r="D121" i="2" l="1"/>
  <c r="E118" i="2"/>
  <c r="G118" i="2" s="1"/>
  <c r="E116" i="2"/>
  <c r="G116" i="2" s="1"/>
  <c r="E115" i="2"/>
  <c r="G115" i="2" s="1"/>
  <c r="G105" i="2"/>
  <c r="E119" i="2" s="1"/>
  <c r="G119" i="2" s="1"/>
  <c r="G67" i="2"/>
  <c r="E117" i="2" s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10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xxx</author>
  </authors>
  <commentList>
    <comment ref="H1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Total amount of contract is 8.2 billion but SMZ contribute 2.5 billion through IMF fund </t>
        </r>
      </text>
    </comment>
  </commentList>
</comments>
</file>

<file path=xl/sharedStrings.xml><?xml version="1.0" encoding="utf-8"?>
<sst xmlns="http://schemas.openxmlformats.org/spreadsheetml/2006/main" count="877" uniqueCount="388">
  <si>
    <t>AWARDED COMPANIES AND THEIR BENEFICIAL OWNERS FOR COVID - 19 RELATED PUBLIC PROCUREMENT CONTRACTS</t>
  </si>
  <si>
    <t>PROJECT NAME AWARDED AND NATURE OF ACTIVITY</t>
  </si>
  <si>
    <t>NAME OF AWARDED COMPANY</t>
  </si>
  <si>
    <t>PROCUREMENT METHOD</t>
  </si>
  <si>
    <t>BENEFICIARY OWNERS OF AWARDED COMPANY</t>
  </si>
  <si>
    <t xml:space="preserve"> VALUE OF THE CONTRACT (IN USD) </t>
  </si>
  <si>
    <t>VALUE OF THE CONTRACT (IN TZS)</t>
  </si>
  <si>
    <t>A</t>
  </si>
  <si>
    <t>HEALT SECTOR</t>
  </si>
  <si>
    <t>Construction of Regional hospita at Lumumba Premises in Unguja and Supervision</t>
  </si>
  <si>
    <t>ESTIM CONSTRUCTION LTD</t>
  </si>
  <si>
    <t>EP-NCT</t>
  </si>
  <si>
    <t>DARPAN PENDOLIA</t>
  </si>
  <si>
    <t>Construction of new District hospital at Chumbuni - Urban Unguja</t>
  </si>
  <si>
    <t xml:space="preserve">CRJE COMPANY LTD </t>
  </si>
  <si>
    <t>XU CHENG</t>
  </si>
  <si>
    <t>WCEC LIMITED</t>
  </si>
  <si>
    <t>Eng. EDWIN Y SHITTIND</t>
  </si>
  <si>
    <t>MAZRUI BUILDING CONTRACTORS</t>
  </si>
  <si>
    <t>MOHAMMED A MAZRUI</t>
  </si>
  <si>
    <t>QUALITY BUILDING CONTRACTORS</t>
  </si>
  <si>
    <t xml:space="preserve">ABEID ALI SAID </t>
  </si>
  <si>
    <t>RANS COMPANY LTD</t>
  </si>
  <si>
    <t>ALI NASSOR  AL MISKIR</t>
  </si>
  <si>
    <t>GROUP SIX INTERNATIONAL LTD</t>
  </si>
  <si>
    <t>YI XIAO BO</t>
  </si>
  <si>
    <t>BENCHMARK ENGINEERING CO. LTD</t>
  </si>
  <si>
    <t>SHEIKHAN SULEIMAN MOH'D</t>
  </si>
  <si>
    <t>SALEM CONSTRUCTION LIMITED</t>
  </si>
  <si>
    <t>AISH ALI ISMAILI</t>
  </si>
  <si>
    <t>ZENJ MOTORS COMPANY LTD</t>
  </si>
  <si>
    <t>EP</t>
  </si>
  <si>
    <t>SALMIN HAFIDH SALMIN</t>
  </si>
  <si>
    <t>Sub-Total</t>
  </si>
  <si>
    <t>EDUCATION SECTOR</t>
  </si>
  <si>
    <t>Constructions of Primary and Secondary Schools in Unguja na Pemba</t>
  </si>
  <si>
    <t xml:space="preserve">ASSOCIATED INVESTMENT LTD </t>
  </si>
  <si>
    <t>CW 01</t>
  </si>
  <si>
    <t>DESSY R. BURAMU</t>
  </si>
  <si>
    <t>ESTIM CONSTRUCTION COMPANY LTD</t>
  </si>
  <si>
    <t>CW 02</t>
  </si>
  <si>
    <t>PARAG H. RAHANGDALE</t>
  </si>
  <si>
    <t>CW 08</t>
  </si>
  <si>
    <t>CW 07</t>
  </si>
  <si>
    <t>AISHA ISMAIL</t>
  </si>
  <si>
    <t>BENCHMARK ENGINEERING COMPANY LIMITED</t>
  </si>
  <si>
    <t>CW 03</t>
  </si>
  <si>
    <t>MWAMBA COMPANY LIMITED</t>
  </si>
  <si>
    <t>CW 05</t>
  </si>
  <si>
    <t>MBAROUK HAMAD MBAROUK</t>
  </si>
  <si>
    <t>MASASI COMPANY LIMITED</t>
  </si>
  <si>
    <t>CW 04</t>
  </si>
  <si>
    <t>RAJAB RAJAB</t>
  </si>
  <si>
    <t>MWINYI BUILDING CONTRACTOR COMPANY LTD</t>
  </si>
  <si>
    <t>CW 06</t>
  </si>
  <si>
    <t>SALUM RAJAB USSI</t>
  </si>
  <si>
    <t>Construction of Inclusive Schools Unguja na Pemba</t>
  </si>
  <si>
    <t>MWAMBA COMPANY LTD</t>
  </si>
  <si>
    <t>CW 09</t>
  </si>
  <si>
    <t>MAZRUI BUILDING CONTRACTOR LTD</t>
  </si>
  <si>
    <t>CW 10</t>
  </si>
  <si>
    <t>MOHAMMED A. MAZRUI</t>
  </si>
  <si>
    <t>Constructions and Completions of Classrooms in Unguja na Pemba</t>
  </si>
  <si>
    <t xml:space="preserve"> SMZ KVZ BRIGADE </t>
  </si>
  <si>
    <t>CW 20</t>
  </si>
  <si>
    <t>SAID SHAMUHUNA</t>
  </si>
  <si>
    <t xml:space="preserve"> SMZ KMKM BRIGADE </t>
  </si>
  <si>
    <t>CW 19</t>
  </si>
  <si>
    <t>AZANA H. MSINGIRI</t>
  </si>
  <si>
    <t>SMZ JKU BRIGADE</t>
  </si>
  <si>
    <t>CW 16</t>
  </si>
  <si>
    <t>MAKAME ABDALLA DAIMA</t>
  </si>
  <si>
    <t>SMZ MAFUNZO BRIGADE</t>
  </si>
  <si>
    <t>CW 17</t>
  </si>
  <si>
    <t>KHAMIS BAKAR</t>
  </si>
  <si>
    <t>SMZ FIRE BRIGADE</t>
  </si>
  <si>
    <t>CW 18</t>
  </si>
  <si>
    <t>RASHID M. ABDALLA</t>
  </si>
  <si>
    <t>Constructions and Completions of Toilet Blocks in Unguja and Pemba</t>
  </si>
  <si>
    <t xml:space="preserve"> PROGRESSIVE ENGINEERING COMPANY LTD </t>
  </si>
  <si>
    <t>ABDALLA SALUM ABDALLA</t>
  </si>
  <si>
    <t>YASSIN AND SONS CO. LTD</t>
  </si>
  <si>
    <t>YASSIN ALLY YASSIN</t>
  </si>
  <si>
    <t>BHCL CONTRACTOR</t>
  </si>
  <si>
    <t>ALI OMAR KHATIB</t>
  </si>
  <si>
    <t>KIN INVERSTMENT COMPANY LTD</t>
  </si>
  <si>
    <t>CW</t>
  </si>
  <si>
    <t>MBH HYDRITECH. CO.LTD</t>
  </si>
  <si>
    <t>MBWANA BAKARI JUMA</t>
  </si>
  <si>
    <t>Purchase of School Building at Bweleo</t>
  </si>
  <si>
    <t>KIMBILIO COMPANY LIMITED</t>
  </si>
  <si>
    <t>ALI KHAMIS ALI</t>
  </si>
  <si>
    <t>M/s AL - HILAL GENERAL TRADING COMPANY LIMITED</t>
  </si>
  <si>
    <t>HEMED NASSOR MOHAMMED</t>
  </si>
  <si>
    <t>Renovation and Rehabilitation of Primary and Secondary Schools in Unguja and Pemba</t>
  </si>
  <si>
    <t>M/S RANS COMPANY LIMITED</t>
  </si>
  <si>
    <t>NCB</t>
  </si>
  <si>
    <t>ALI NASSOR AL-MISKIRY</t>
  </si>
  <si>
    <t>SIMBA DEVELOPERS LTD</t>
  </si>
  <si>
    <t>CW 14</t>
  </si>
  <si>
    <t>NURDIN HASSAN</t>
  </si>
  <si>
    <t>CW 15</t>
  </si>
  <si>
    <t>Total</t>
  </si>
  <si>
    <t>ENERGY SECTOR</t>
  </si>
  <si>
    <t>VUKA TIMBERS LTD</t>
  </si>
  <si>
    <t>CIDY REGINALD GAMA</t>
  </si>
  <si>
    <t>POLES (1) LIMITED</t>
  </si>
  <si>
    <t>SALIM AHMED ABEID</t>
  </si>
  <si>
    <t>VISIWANI GENERAL SUPPLIERS</t>
  </si>
  <si>
    <t>ZAHOR SALUM ZAHOR</t>
  </si>
  <si>
    <t>FASIMA GENERAL TRADERS</t>
  </si>
  <si>
    <t>RAJAB MOHAMMED MGENI</t>
  </si>
  <si>
    <t>KILIMANJARO CABLES LIMITED</t>
  </si>
  <si>
    <t>MR. DAVID DIONIS TARIMO</t>
  </si>
  <si>
    <t>RAKAM GENERAL SUPPLY</t>
  </si>
  <si>
    <t>SALEH RASHID ALI</t>
  </si>
  <si>
    <t>TANZANIA CLUE ELECTRONICS LIMITED</t>
  </si>
  <si>
    <t>RASHID SALUM HUMOUD</t>
  </si>
  <si>
    <t>WATER SECTOR</t>
  </si>
  <si>
    <t>SAPPHIRE ENGINEERING (T). LIMITED</t>
  </si>
  <si>
    <t>NCT</t>
  </si>
  <si>
    <t>ALI BAKAR ALI</t>
  </si>
  <si>
    <t>AMTAS ENTRPRISE</t>
  </si>
  <si>
    <t>CNT</t>
  </si>
  <si>
    <t>MANISH KULABKAR</t>
  </si>
  <si>
    <t>SANFRANSISCO GENERAL TRADING ENTERPRISES</t>
  </si>
  <si>
    <t>TONY THOMAS</t>
  </si>
  <si>
    <t>SIMBA PIPE LINE INDUSTRIES LTD</t>
  </si>
  <si>
    <t>ICB</t>
  </si>
  <si>
    <t>BEATRICE CHARLES</t>
  </si>
  <si>
    <t>MOONA NOOR MANUFACTURING AND TRADING LLC</t>
  </si>
  <si>
    <t>AHMED KHALID AHMED BARWANI</t>
  </si>
  <si>
    <t>GAIA GLOBE ITH.IHR</t>
  </si>
  <si>
    <t>MELASSA KATARAIHYA</t>
  </si>
  <si>
    <t>M/S SHAMJO COMPANY LIMITED</t>
  </si>
  <si>
    <t>ENG. MANSOUR M. KASSIM</t>
  </si>
  <si>
    <t>M/S NIMETA CONSULT (T) LIMITED</t>
  </si>
  <si>
    <t>ENG. EMMANUEL TASENI</t>
  </si>
  <si>
    <t>SIMPLEX ENGINEERING LIMITED</t>
  </si>
  <si>
    <t>EBRAHIM AHMED</t>
  </si>
  <si>
    <t>PUMPFINDER ccT/A PUMPS FOR AFRICA</t>
  </si>
  <si>
    <t>NICHOLAS WINSLOW</t>
  </si>
  <si>
    <t>SIMBA DEVELOPERS COMPANY LTD</t>
  </si>
  <si>
    <t>NURDIN HUSEIN HASSUJI</t>
  </si>
  <si>
    <t>M/S OSAJU</t>
  </si>
  <si>
    <t>FARIDA SAID ULEDI</t>
  </si>
  <si>
    <t>SAPPHIRE ENGINEERING (T) LIMITED</t>
  </si>
  <si>
    <t>HUMBLE ENGINEERING &amp; GENERAL SUPPLY LTD</t>
  </si>
  <si>
    <t>GOERGE PASCAL AMASI</t>
  </si>
  <si>
    <t>EMPOWERMENT SECTOR</t>
  </si>
  <si>
    <t>M/s SONGORO MARINE TRANSPONCT</t>
  </si>
  <si>
    <t>HAMADI AWESU</t>
  </si>
  <si>
    <t>M/s AMOS INDUSTRIES LIMITED</t>
  </si>
  <si>
    <t>MOHAMED ALI</t>
  </si>
  <si>
    <t>M/s DAR ES SALAAM MERCHANT GROUP</t>
  </si>
  <si>
    <t>RAYTON SYLIVESTER KWEMBE</t>
  </si>
  <si>
    <t>M/s CAPTAIN ANDY'S FISHINGI SUPPLY LTD</t>
  </si>
  <si>
    <t>ANDREW THOMAS</t>
  </si>
  <si>
    <t>M/s DHOW-LICIOUS WOOD AND DÉCOR</t>
  </si>
  <si>
    <t>TWALAL KARIM</t>
  </si>
  <si>
    <t>M/s FIBER DYNAMIC COMPANY LTD</t>
  </si>
  <si>
    <t>JOACHIM DEO TELWA</t>
  </si>
  <si>
    <t>M/s QIRO GROUP COMPANY Ltd</t>
  </si>
  <si>
    <t>YANG HAO</t>
  </si>
  <si>
    <t>KARUME INSTITUTE OF SCIENCE &amp; TECHNOLOGY</t>
  </si>
  <si>
    <t>DC</t>
  </si>
  <si>
    <t>Dr. MAHMOUD ABDULWAHAB ALAWI</t>
  </si>
  <si>
    <t>M/S: QIRO GROUP COMPANY</t>
  </si>
  <si>
    <t>M/s EASYFIX CO. LTD</t>
  </si>
  <si>
    <t>JABIR ALLY</t>
  </si>
  <si>
    <t>M/s COMFIX AND ENGINEERING</t>
  </si>
  <si>
    <t>MOHAMMED ALI RASHID</t>
  </si>
  <si>
    <t>MONITORING AND EVALUATION</t>
  </si>
  <si>
    <t>KHALSA GENERAL SUPPLY</t>
  </si>
  <si>
    <t>Q</t>
  </si>
  <si>
    <t>MELISHA MEDIA PRODUCTION LTD</t>
  </si>
  <si>
    <t>SS</t>
  </si>
  <si>
    <t>Monitoring and evaluation</t>
  </si>
  <si>
    <t>GRAND TOTAL</t>
  </si>
  <si>
    <t>ALLOCATION OF IMF FUNDS</t>
  </si>
  <si>
    <t>SECTOR NAME</t>
  </si>
  <si>
    <t>ALLOCATION</t>
  </si>
  <si>
    <t>AMOUNT OF CONRACTS AWARDED</t>
  </si>
  <si>
    <t>ON PROGRESS CONTRACTS</t>
  </si>
  <si>
    <t>HEALTH SECTOR</t>
  </si>
  <si>
    <t>MONITORING AND EVATUAION</t>
  </si>
  <si>
    <t>TOTAL</t>
  </si>
  <si>
    <t>B</t>
  </si>
  <si>
    <t>Construction of Mtopepo Secondary School</t>
  </si>
  <si>
    <t xml:space="preserve">Construction of Mwanakwerekwe Primary School </t>
  </si>
  <si>
    <t>Construction of Kwabinti Hamran Primary School</t>
  </si>
  <si>
    <t>Construction of Uwanja wa Farasi Primary School</t>
  </si>
  <si>
    <t>Construction of Kwale Primary School</t>
  </si>
  <si>
    <t>Construction of Mwambe Primary School</t>
  </si>
  <si>
    <t>Construction of Makangale Primary School</t>
  </si>
  <si>
    <t>Construction of Pujini Primary School</t>
  </si>
  <si>
    <t>Construction of Jendele Inclusive Primary School</t>
  </si>
  <si>
    <t>Construction of Pujini Inclusive Primary School</t>
  </si>
  <si>
    <t>Construction of new District hospital at Magogoni -West "B" Unguja</t>
  </si>
  <si>
    <t>Construction of District hospital at Mbuzini - West "A", Unguja</t>
  </si>
  <si>
    <t>Construction of District hospital at Kitogani - South, Unguja</t>
  </si>
  <si>
    <t>Construction of District hospital at Mwera - Pongwe, Center Unguja</t>
  </si>
  <si>
    <t>Construction of District hospital at Micheweni - Pemba</t>
  </si>
  <si>
    <t>Construction of District hospital at Vitongoji - Chake Chake, Pemba</t>
  </si>
  <si>
    <t>Supply of twelve ambulance for Zanzibar Hospitals</t>
  </si>
  <si>
    <t>S/N</t>
  </si>
  <si>
    <t>Number of Contracts Awarded</t>
  </si>
  <si>
    <t>Number of Contracts On Progress</t>
  </si>
  <si>
    <t>Construction of pultry building and green house</t>
  </si>
  <si>
    <t>Supply installation and commissioning of garage machines and tools</t>
  </si>
  <si>
    <t>Coordination and other administration issues</t>
  </si>
  <si>
    <t>Capacity building for blue economy stakeholders</t>
  </si>
  <si>
    <t>Supply and installation of tools and equipment for mud crab fattening farmers</t>
  </si>
  <si>
    <t>Supply and installation of one fish meal machine</t>
  </si>
  <si>
    <t>Supply and installation of toola and equipment for sea cucumber farmers</t>
  </si>
  <si>
    <t>Supply and delivery tools and equipments for seaweeds farmer</t>
  </si>
  <si>
    <t>Supply and installation of steam cooker 60 pieces</t>
  </si>
  <si>
    <t xml:space="preserve">Supply and delivery of 250 fiber glass seaweed boats (5 meter) </t>
  </si>
  <si>
    <t>Supply and delivery of 250 fiber glass seaweed boats (5 meter)</t>
  </si>
  <si>
    <t>Supply and delivery of 75 fiber glass fishing boats (7 meter)</t>
  </si>
  <si>
    <t>Supply and delivery of 25 fiber glass fishing boats (7 meter)</t>
  </si>
  <si>
    <t xml:space="preserve">Supply and delivery of 75 fiber glass fishing boats (7 meter) </t>
  </si>
  <si>
    <t>Supply and delivery of 131 fiber glass fishing boats (8 meter)</t>
  </si>
  <si>
    <t>Supply and delivery of 73fiber glass fishing boats (8 meter)</t>
  </si>
  <si>
    <t>Supply and delivery of 73 fiber glass fishing boats (8 meter)</t>
  </si>
  <si>
    <t>Maintanance of Water Tanks for ZAWA at Saateni and Mnara wa Mbao</t>
  </si>
  <si>
    <t>Supply of Glass Reinforced Plastic Water Tank at Raha - Pemba</t>
  </si>
  <si>
    <t>Construction of pump control houses (Phase 2)</t>
  </si>
  <si>
    <t>Construction of on-ground and elevated water tanks</t>
  </si>
  <si>
    <t>Supply of 72 submersible borehole Pumps</t>
  </si>
  <si>
    <t>Drilling and construction of 38 new boreholes</t>
  </si>
  <si>
    <t>Consultancy services for designing and supervision of proposed construction of on-ground and elevated water tank in Unguja and Pemba</t>
  </si>
  <si>
    <t>Supply of submersible borehole pumps</t>
  </si>
  <si>
    <t>Construction of pump control houses</t>
  </si>
  <si>
    <t>Supply of HDPE fittings</t>
  </si>
  <si>
    <t>Supply of HDPE pipes</t>
  </si>
  <si>
    <t>Supplying of pipes and it's fittings</t>
  </si>
  <si>
    <t>Supply of 38 submersible borehole pumps</t>
  </si>
  <si>
    <t>Supply of networking equipments and tools</t>
  </si>
  <si>
    <t>Supply of 2 GPS receiver,  pipe fusion machine and and 11generators</t>
  </si>
  <si>
    <t>The supply of energy meters (Single phase pre-paid meters)</t>
  </si>
  <si>
    <t>The supply of high tension and low tension materials</t>
  </si>
  <si>
    <t>The supply of assoNCTed cables and conductors</t>
  </si>
  <si>
    <t>The supply of high tension and low tension</t>
  </si>
  <si>
    <t>The supply of electric poles</t>
  </si>
  <si>
    <t>The supply of wooden poles</t>
  </si>
  <si>
    <t>Rehabilitation works at Urban West Region in Unguja (Kombeni, Mikindani, Kwamtipura Secondary school and Jang'ombe Primary school)</t>
  </si>
  <si>
    <t>Rehabilitation works at South Region in Unguja (Jumbi, Uzini, Unguja Ukuu and Uzi Schools)</t>
  </si>
  <si>
    <t>Rehabilitation Works at South Region in Pemba (Wawi, Kiwani, Mauwani, Ngwachani, Chambani Secondary School)</t>
  </si>
  <si>
    <t>Renovation of Haile Selassie Secondary School</t>
  </si>
  <si>
    <t>Completion of Bweleo Secondary School</t>
  </si>
  <si>
    <t>Procurement of Kimbilio International School at Bweleo</t>
  </si>
  <si>
    <t>Constructions and complition of a toilet blocks at Western Urban Region in Unguja</t>
  </si>
  <si>
    <t>Construction and Completions of Toilet at South Region Unguja</t>
  </si>
  <si>
    <t>Construction and Completions of a toilets blocks at South Region in Pemba</t>
  </si>
  <si>
    <t>Construction of 57 new and completions of 53 ground floor class rooms at South Region in Unguja</t>
  </si>
  <si>
    <t>Construction of 118 new and completions of 40 ground floor class rooms at Urban West Region in Unguja</t>
  </si>
  <si>
    <t>Construction of 48 new and completions of 95 ground floor class rooms at South Region in Pemba</t>
  </si>
  <si>
    <t>F</t>
  </si>
  <si>
    <t>E</t>
  </si>
  <si>
    <t>D</t>
  </si>
  <si>
    <t>C</t>
  </si>
  <si>
    <t>Construction of new District hospital at Pangatupu - North B Unguja</t>
  </si>
  <si>
    <t>Construction of District hospital at Kivunge in North "A" Unguja</t>
  </si>
  <si>
    <t>Construction of new District hospital at Kinyasini - Wete Pemba</t>
  </si>
  <si>
    <t>Construction of 56 new and completions of 152 ground floor class rooms at North Region in Pemba</t>
  </si>
  <si>
    <t>Construction of 120 new and completions of 66 ground floor class rooms at North Region in Unguja</t>
  </si>
  <si>
    <t xml:space="preserve">Constructions and complition of a toilet blocks at North Pemba </t>
  </si>
  <si>
    <t>NASSOR MUHAMMED ABDALLA</t>
  </si>
  <si>
    <t>Constructions and Completion of a toilet blocks at North Region in Unguja</t>
  </si>
  <si>
    <t>Rehabilitation Works at North Region in Pemba (Konde, Chasasa, Wete, Shumba Viamboni and Ukunjwi Secondary School)</t>
  </si>
  <si>
    <t>Rehabilitation works at North Region in Unguja (Chaani, Muanda, Mlimani Matemwe Secondary Schools and Mkwajuni and Chaani Primary Schools)</t>
  </si>
  <si>
    <t xml:space="preserve">Construction of small pelagic area at Kama Unguja </t>
  </si>
  <si>
    <t>Supply and delivery of school furniture for Zanzibar primary schools</t>
  </si>
  <si>
    <t>M/S. MIKUNGUNI TECHNICAL SECONDARY SCHOOL</t>
  </si>
  <si>
    <t>MAHMOUD HASSAN JUMA</t>
  </si>
  <si>
    <t>The supply of associated cables and conductors</t>
  </si>
  <si>
    <t>M/S AL - HILAL GENERAL TRADING COMPANY LIMITED</t>
  </si>
  <si>
    <t>M/S SONGORO MARINE TRANSPONCT</t>
  </si>
  <si>
    <t>M/S AMOS INDUSTRIES LIMITED</t>
  </si>
  <si>
    <t>M/S DAR ES SALAAM MERCHANT GROUP</t>
  </si>
  <si>
    <t>M/S CAPTAIN ANDY'S FISHINGI SUPPLY LTD</t>
  </si>
  <si>
    <t>M/S DHOW-LICIOUS WOOD AND DÉCOR</t>
  </si>
  <si>
    <t>M/S QIRO GROUP COMPANY Ltd</t>
  </si>
  <si>
    <t>M/S QIRO GROUP COMPANY</t>
  </si>
  <si>
    <t>M/S EASYFIX CO. LTD</t>
  </si>
  <si>
    <t>M/S COMFIX AND ENGINEERING</t>
  </si>
  <si>
    <t xml:space="preserve"> VALUE OF THE CONTRACT      (IN USD) </t>
  </si>
  <si>
    <t>VALUE OF THE CONTRACT          (IN TZS)</t>
  </si>
  <si>
    <t>Supply of School Furniture</t>
  </si>
  <si>
    <t>KMKM MARINE ENGINEERING &amp; GENERAL TRADING COMPANY Ltd</t>
  </si>
  <si>
    <t>Construction of Seaweeds Processing Factory and Supporting Facilities at Chamanangwe - Pemba</t>
  </si>
  <si>
    <t>ISSA BILAL ALI</t>
  </si>
  <si>
    <t>Consultancy services for installation of integrated leakage management system and mapping of ZAWA for Zanzibar Urban West Region infrastructures</t>
  </si>
  <si>
    <t>WATER INSTITUTE DAR ES SALAAM</t>
  </si>
  <si>
    <t xml:space="preserve">DR. ADAM KARIA </t>
  </si>
  <si>
    <t xml:space="preserve">NCB </t>
  </si>
  <si>
    <t>M/S. JKU ZANZIBAR</t>
  </si>
  <si>
    <t>COL. JABIR SALEH SIMBA</t>
  </si>
  <si>
    <t>M/S MBH HYDROTECH. CO.LTD</t>
  </si>
  <si>
    <t>EXCHANGE RATE</t>
  </si>
  <si>
    <t>RNCB</t>
  </si>
  <si>
    <t>SULTAN  A. RAMADHAN</t>
  </si>
  <si>
    <t>K/CHEKUNDU ENTERPRISES</t>
  </si>
  <si>
    <t>OMAR OTHMAN ALI</t>
  </si>
  <si>
    <t>MOHAMMED M. KHEIR</t>
  </si>
  <si>
    <t>Supervision works</t>
  </si>
  <si>
    <t>Consultancy services for supervision of construction of new schools and completion of one school in Unguja and Pemba</t>
  </si>
  <si>
    <t>EDGE ENGINEERING AND CONSULTING LIMITED</t>
  </si>
  <si>
    <t>HAPPYNESS SHADRACK SHOO</t>
  </si>
  <si>
    <t>DIRECT</t>
  </si>
  <si>
    <t xml:space="preserve">Design and Construction of new pelagic area at Kama Unguja </t>
  </si>
  <si>
    <t>M/S HAIRU-ZAFICO NAVAL CRAFT ENGINEERING LTD</t>
  </si>
  <si>
    <t>Z.M. HAIRU</t>
  </si>
  <si>
    <t>Supply and installation of drying racks 2050 pieces Unguja and 150 pieces Pemba</t>
  </si>
  <si>
    <t>MR ELIUD OGANDO</t>
  </si>
  <si>
    <t>Construction of Staff House</t>
  </si>
  <si>
    <t>Construction of eight (8) staff houses in Unguja and Pemba</t>
  </si>
  <si>
    <t>M/S SIMBA DEVELOPERS LIMITED</t>
  </si>
  <si>
    <t>ASHAK P. PATALI</t>
  </si>
  <si>
    <t>Supply of goods and services</t>
  </si>
  <si>
    <t>M/S: TOYOTA TANZANIA LIMITED</t>
  </si>
  <si>
    <t>NCD</t>
  </si>
  <si>
    <t>NOAH WILLIAM KADIRA</t>
  </si>
  <si>
    <t>INDEPTH SCIENTIFIC COMPANY LIMITED</t>
  </si>
  <si>
    <t>Supply, installation and commissioning of garage machines and tools</t>
  </si>
  <si>
    <t>Consultancy services for survey, design and supervision for rehabilitation and construction of new water supply system for ZAWA</t>
  </si>
  <si>
    <t xml:space="preserve">Excavation and backfilling work for Pemba sites </t>
  </si>
  <si>
    <t>MASONRY BUILDING CONTRACTORS LTD</t>
  </si>
  <si>
    <t>RASHID ALI MOHAMED</t>
  </si>
  <si>
    <t>Supply of medical equipment for six District Hospitals</t>
  </si>
  <si>
    <t>M&amp;D CHEMICAL AND SURGICAL LIMITED</t>
  </si>
  <si>
    <t>EP-ICT</t>
  </si>
  <si>
    <t>THEODERICK CNBAWA</t>
  </si>
  <si>
    <t>Supply of the medical equipment for blood transfusion services (LOT no.2) for zanzibar blood bank</t>
  </si>
  <si>
    <t>NEBULA HEALTH CARE LIMITED</t>
  </si>
  <si>
    <t>GEORGE MAIGE</t>
  </si>
  <si>
    <t>Supply of LOT 4: the health commodities to the District hospital at Mwera Pongwe and Kitogani</t>
  </si>
  <si>
    <t>LAB EQUIP LIMITED</t>
  </si>
  <si>
    <t>AHMED ALI</t>
  </si>
  <si>
    <t>Supply of submersible pumps, motor &amp; control panel, MP204and sluice valve for emrgency procurementunder ZAWA for Unguja and Pemba</t>
  </si>
  <si>
    <t>SAPHIRE ENGINEERING (T) LIMITED</t>
  </si>
  <si>
    <t>ALI B. ALI</t>
  </si>
  <si>
    <t>Power supply and installation of electricity for the project construction of non-ground &amp; eleveted water tanks in Unguja and Pemba</t>
  </si>
  <si>
    <t>ZANZIBAR ELECTRICITY CORPORATION</t>
  </si>
  <si>
    <t>RNCT</t>
  </si>
  <si>
    <t>MSHENGA HAIDAR MSHENGA</t>
  </si>
  <si>
    <t>Designing of Regional Hospital at Lumumba premises in Unguja  and construction supervision</t>
  </si>
  <si>
    <t>HAB CONSULT LTD</t>
  </si>
  <si>
    <t>HABIB S. NUNU</t>
  </si>
  <si>
    <t>Constructions and complition of a toilet blocks at  Urban West Region in Unguja</t>
  </si>
  <si>
    <t>Supply and delivery of Yamaha Engine E9.9 DMHL</t>
  </si>
  <si>
    <t>M/S NILE FISHNET MOTORS CO.LTD</t>
  </si>
  <si>
    <t>DB</t>
  </si>
  <si>
    <t>NOISE UMUKUNZIE</t>
  </si>
  <si>
    <t xml:space="preserve">Construction of Regional hospital at Lumumba Premises in Unguja </t>
  </si>
  <si>
    <t>Constructions of Primary and Secondary Schools in Unguja and Pemba</t>
  </si>
  <si>
    <t>Construction of Inclusive Schools Unguja and Pemba</t>
  </si>
  <si>
    <t>Constructions and Completions of Classrooms in Unguja and Pemba</t>
  </si>
  <si>
    <t xml:space="preserve">ASSOCIATED INVESTMENT &amp; SERVICES  LTD </t>
  </si>
  <si>
    <t>M/S ESTIM ENTERPRISES LTD</t>
  </si>
  <si>
    <t>PRADIP J. TANIE</t>
  </si>
  <si>
    <t>DATE OF CONTRACT</t>
  </si>
  <si>
    <t>Construction of District hospital at Makunduchi - South, Unguja</t>
  </si>
  <si>
    <t>15/12/2021</t>
  </si>
  <si>
    <t>29/06/2022</t>
  </si>
  <si>
    <t>14/01/2022</t>
  </si>
  <si>
    <t>16/01/2022</t>
  </si>
  <si>
    <t>24/01/2022</t>
  </si>
  <si>
    <t>22/02/2022</t>
  </si>
  <si>
    <t>13/06/2022</t>
  </si>
  <si>
    <t>M/S. MPELY FURNITURE</t>
  </si>
  <si>
    <t>M/S. BIN ALI'S WORK SHOP</t>
  </si>
  <si>
    <t>20/06/2022</t>
  </si>
  <si>
    <t>29/01/2022</t>
  </si>
  <si>
    <t>20/07/2021</t>
  </si>
  <si>
    <t>13/04/2022</t>
  </si>
  <si>
    <t>27/06/2022</t>
  </si>
  <si>
    <t>21/06/2022</t>
  </si>
  <si>
    <t>28/02/2022</t>
  </si>
  <si>
    <t>27/01/2022</t>
  </si>
  <si>
    <t>28/03/2022</t>
  </si>
  <si>
    <t>23/05/2022</t>
  </si>
  <si>
    <t>14/03/2022</t>
  </si>
  <si>
    <t>24/05/2022</t>
  </si>
  <si>
    <t>24/06/2022</t>
  </si>
  <si>
    <t>TOP UP</t>
  </si>
  <si>
    <t>IMF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</si>
</sst>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3" fontId="2" fillId="0" borderId="1" xfId="1" applyNumberFormat="1" applyFont="1" applyFill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164" fontId="3" fillId="0" borderId="1" xfId="1" applyFont="1" applyFill="1" applyBorder="1" applyAlignment="1">
      <alignment vertical="top" wrapText="1"/>
    </xf>
    <xf numFmtId="0" fontId="1" fillId="0" borderId="0" xfId="0" applyFont="1"/>
    <xf numFmtId="3" fontId="2" fillId="0" borderId="0" xfId="0" applyNumberFormat="1" applyFont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tabSelected="1" topLeftCell="A89" zoomScale="80" zoomScaleNormal="80" workbookViewId="0">
      <selection activeCell="D154" sqref="D154"/>
    </sheetView>
  </sheetViews>
  <sheetFormatPr defaultRowHeight="15.5" x14ac:dyDescent="0.35"/>
  <cols>
    <col min="1" max="1" width="6.26953125" style="1" customWidth="1"/>
    <col min="2" max="2" width="39.54296875" style="2" customWidth="1"/>
    <col min="3" max="3" width="27.54296875" style="2" customWidth="1"/>
    <col min="4" max="4" width="20.1796875" style="12" customWidth="1"/>
    <col min="5" max="5" width="27" style="2" customWidth="1"/>
    <col min="6" max="6" width="18.54296875" style="12" hidden="1" customWidth="1"/>
    <col min="7" max="7" width="18.54296875" style="2" customWidth="1"/>
    <col min="8" max="8" width="19.54296875" style="2" customWidth="1"/>
  </cols>
  <sheetData>
    <row r="1" spans="1:8" ht="44.25" customHeight="1" x14ac:dyDescent="0.35">
      <c r="A1" s="44" t="s">
        <v>0</v>
      </c>
      <c r="B1" s="44"/>
      <c r="C1" s="44"/>
      <c r="D1" s="44"/>
      <c r="E1" s="44"/>
      <c r="F1" s="44"/>
      <c r="G1" s="44"/>
      <c r="H1" s="44"/>
    </row>
    <row r="2" spans="1:8" ht="45" x14ac:dyDescent="0.35">
      <c r="A2" s="18" t="s">
        <v>205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362</v>
      </c>
      <c r="G2" s="18" t="s">
        <v>287</v>
      </c>
      <c r="H2" s="18" t="s">
        <v>288</v>
      </c>
    </row>
    <row r="3" spans="1:8" ht="20" x14ac:dyDescent="0.35">
      <c r="A3" s="25" t="s">
        <v>7</v>
      </c>
      <c r="B3" s="26" t="s">
        <v>184</v>
      </c>
      <c r="C3" s="19"/>
      <c r="D3" s="21"/>
      <c r="E3" s="19"/>
      <c r="F3" s="21"/>
      <c r="G3" s="19"/>
      <c r="H3" s="19"/>
    </row>
    <row r="4" spans="1:8" ht="31" x14ac:dyDescent="0.35">
      <c r="A4" s="23">
        <v>1</v>
      </c>
      <c r="B4" s="24" t="s">
        <v>355</v>
      </c>
      <c r="C4" s="19" t="s">
        <v>10</v>
      </c>
      <c r="D4" s="21" t="s">
        <v>11</v>
      </c>
      <c r="E4" s="19" t="s">
        <v>12</v>
      </c>
      <c r="F4" s="40">
        <v>44743</v>
      </c>
      <c r="G4" s="20">
        <f>H4/G133</f>
        <v>10698554.981894361</v>
      </c>
      <c r="H4" s="20">
        <v>24717192531.32</v>
      </c>
    </row>
    <row r="5" spans="1:8" ht="31" x14ac:dyDescent="0.35">
      <c r="A5" s="23">
        <v>2</v>
      </c>
      <c r="B5" s="24" t="s">
        <v>13</v>
      </c>
      <c r="C5" s="24" t="s">
        <v>14</v>
      </c>
      <c r="D5" s="21" t="s">
        <v>11</v>
      </c>
      <c r="E5" s="19" t="s">
        <v>15</v>
      </c>
      <c r="F5" s="21" t="s">
        <v>364</v>
      </c>
      <c r="G5" s="20">
        <f>H5/G133</f>
        <v>1892020.8241333489</v>
      </c>
      <c r="H5" s="20">
        <v>4371192470.6199999</v>
      </c>
    </row>
    <row r="6" spans="1:8" ht="31" x14ac:dyDescent="0.35">
      <c r="A6" s="23">
        <v>3</v>
      </c>
      <c r="B6" s="24" t="s">
        <v>198</v>
      </c>
      <c r="C6" s="24" t="s">
        <v>14</v>
      </c>
      <c r="D6" s="21" t="s">
        <v>11</v>
      </c>
      <c r="E6" s="19" t="s">
        <v>15</v>
      </c>
      <c r="F6" s="21" t="s">
        <v>364</v>
      </c>
      <c r="G6" s="20">
        <f>H6/G133</f>
        <v>1950701.3806425922</v>
      </c>
      <c r="H6" s="20">
        <v>4506763920.7399998</v>
      </c>
    </row>
    <row r="7" spans="1:8" ht="31" x14ac:dyDescent="0.35">
      <c r="A7" s="23">
        <v>4</v>
      </c>
      <c r="B7" s="24" t="s">
        <v>199</v>
      </c>
      <c r="C7" s="24" t="s">
        <v>14</v>
      </c>
      <c r="D7" s="21" t="s">
        <v>11</v>
      </c>
      <c r="E7" s="19" t="s">
        <v>15</v>
      </c>
      <c r="F7" s="21" t="s">
        <v>364</v>
      </c>
      <c r="G7" s="20">
        <f>H7/G133</f>
        <v>1954867.3319395932</v>
      </c>
      <c r="H7" s="20">
        <v>4516388643</v>
      </c>
    </row>
    <row r="8" spans="1:8" ht="31" x14ac:dyDescent="0.35">
      <c r="A8" s="23">
        <v>5</v>
      </c>
      <c r="B8" s="24" t="s">
        <v>262</v>
      </c>
      <c r="C8" s="24" t="s">
        <v>16</v>
      </c>
      <c r="D8" s="21" t="s">
        <v>11</v>
      </c>
      <c r="E8" s="19" t="s">
        <v>17</v>
      </c>
      <c r="F8" s="21" t="s">
        <v>364</v>
      </c>
      <c r="G8" s="20">
        <f>H8/G133</f>
        <v>1938504.3619309796</v>
      </c>
      <c r="H8" s="20">
        <v>4478584782.5</v>
      </c>
    </row>
    <row r="9" spans="1:8" ht="31" x14ac:dyDescent="0.35">
      <c r="A9" s="23">
        <v>6</v>
      </c>
      <c r="B9" s="24" t="s">
        <v>263</v>
      </c>
      <c r="C9" s="24" t="s">
        <v>18</v>
      </c>
      <c r="D9" s="21" t="s">
        <v>11</v>
      </c>
      <c r="E9" s="19" t="s">
        <v>19</v>
      </c>
      <c r="F9" s="21" t="s">
        <v>364</v>
      </c>
      <c r="G9" s="20">
        <f>H9/G133</f>
        <v>2101017.6650088951</v>
      </c>
      <c r="H9" s="20">
        <v>4854044142</v>
      </c>
    </row>
    <row r="10" spans="1:8" ht="31" x14ac:dyDescent="0.35">
      <c r="A10" s="23">
        <v>7</v>
      </c>
      <c r="B10" s="24" t="s">
        <v>363</v>
      </c>
      <c r="C10" s="24" t="s">
        <v>20</v>
      </c>
      <c r="D10" s="21" t="s">
        <v>11</v>
      </c>
      <c r="E10" s="19" t="s">
        <v>21</v>
      </c>
      <c r="F10" s="21" t="s">
        <v>364</v>
      </c>
      <c r="G10" s="20">
        <f>H10/G133</f>
        <v>2070199.4096081513</v>
      </c>
      <c r="H10" s="20">
        <v>4782843802</v>
      </c>
    </row>
    <row r="11" spans="1:8" ht="31" x14ac:dyDescent="0.35">
      <c r="A11" s="23">
        <v>8</v>
      </c>
      <c r="B11" s="24" t="s">
        <v>201</v>
      </c>
      <c r="C11" s="24" t="s">
        <v>22</v>
      </c>
      <c r="D11" s="21" t="s">
        <v>11</v>
      </c>
      <c r="E11" s="19" t="s">
        <v>23</v>
      </c>
      <c r="F11" s="21" t="s">
        <v>364</v>
      </c>
      <c r="G11" s="20">
        <f>H11/G133</f>
        <v>2194988.9864218533</v>
      </c>
      <c r="H11" s="20">
        <v>5071148905</v>
      </c>
    </row>
    <row r="12" spans="1:8" ht="31" x14ac:dyDescent="0.35">
      <c r="A12" s="23">
        <v>9</v>
      </c>
      <c r="B12" s="24" t="s">
        <v>264</v>
      </c>
      <c r="C12" s="24" t="s">
        <v>24</v>
      </c>
      <c r="D12" s="21" t="s">
        <v>11</v>
      </c>
      <c r="E12" s="19" t="s">
        <v>25</v>
      </c>
      <c r="F12" s="21" t="s">
        <v>364</v>
      </c>
      <c r="G12" s="20">
        <f>H12/G133</f>
        <v>2154122.1241121399</v>
      </c>
      <c r="H12" s="20">
        <v>4976732967</v>
      </c>
    </row>
    <row r="13" spans="1:8" ht="31" x14ac:dyDescent="0.35">
      <c r="A13" s="23">
        <v>10</v>
      </c>
      <c r="B13" s="24" t="s">
        <v>202</v>
      </c>
      <c r="C13" s="24" t="s">
        <v>26</v>
      </c>
      <c r="D13" s="21" t="s">
        <v>11</v>
      </c>
      <c r="E13" s="19" t="s">
        <v>27</v>
      </c>
      <c r="F13" s="21" t="s">
        <v>364</v>
      </c>
      <c r="G13" s="20">
        <f>H13/G133</f>
        <v>2077717.1062142639</v>
      </c>
      <c r="H13" s="20">
        <v>4800212162</v>
      </c>
    </row>
    <row r="14" spans="1:8" ht="31" x14ac:dyDescent="0.35">
      <c r="A14" s="23">
        <v>11</v>
      </c>
      <c r="B14" s="24" t="s">
        <v>203</v>
      </c>
      <c r="C14" s="24" t="s">
        <v>28</v>
      </c>
      <c r="D14" s="21" t="s">
        <v>11</v>
      </c>
      <c r="E14" s="19" t="s">
        <v>29</v>
      </c>
      <c r="F14" s="21" t="s">
        <v>364</v>
      </c>
      <c r="G14" s="20">
        <f>H14/G133</f>
        <v>2180930.4900165778</v>
      </c>
      <c r="H14" s="20">
        <v>5038669139</v>
      </c>
    </row>
    <row r="15" spans="1:8" ht="31" x14ac:dyDescent="0.35">
      <c r="A15" s="23">
        <v>12</v>
      </c>
      <c r="B15" s="24" t="s">
        <v>204</v>
      </c>
      <c r="C15" s="24" t="s">
        <v>30</v>
      </c>
      <c r="D15" s="21" t="s">
        <v>11</v>
      </c>
      <c r="E15" s="19" t="s">
        <v>32</v>
      </c>
      <c r="F15" s="40">
        <v>44320</v>
      </c>
      <c r="G15" s="20">
        <f>H15/G133</f>
        <v>854563.89346976404</v>
      </c>
      <c r="H15" s="20">
        <v>1974324600</v>
      </c>
    </row>
    <row r="16" spans="1:8" ht="31" x14ac:dyDescent="0.35">
      <c r="A16" s="23">
        <v>13</v>
      </c>
      <c r="B16" s="24" t="s">
        <v>330</v>
      </c>
      <c r="C16" s="24" t="s">
        <v>331</v>
      </c>
      <c r="D16" s="21" t="s">
        <v>332</v>
      </c>
      <c r="E16" s="19" t="s">
        <v>333</v>
      </c>
      <c r="F16" s="21" t="s">
        <v>365</v>
      </c>
      <c r="G16" s="20">
        <f>H16/G133</f>
        <v>1705738.141304489</v>
      </c>
      <c r="H16" s="20">
        <v>3940818000</v>
      </c>
    </row>
    <row r="17" spans="1:8" ht="46.5" x14ac:dyDescent="0.35">
      <c r="A17" s="23">
        <v>14</v>
      </c>
      <c r="B17" s="24" t="s">
        <v>334</v>
      </c>
      <c r="C17" s="24" t="s">
        <v>335</v>
      </c>
      <c r="D17" s="21" t="s">
        <v>332</v>
      </c>
      <c r="E17" s="19" t="s">
        <v>336</v>
      </c>
      <c r="F17" s="21" t="s">
        <v>365</v>
      </c>
      <c r="G17" s="20">
        <f>H17/G133</f>
        <v>39038.630412105631</v>
      </c>
      <c r="H17" s="20">
        <v>90192119</v>
      </c>
    </row>
    <row r="18" spans="1:8" ht="46.5" x14ac:dyDescent="0.35">
      <c r="A18" s="23">
        <v>15</v>
      </c>
      <c r="B18" s="24" t="s">
        <v>337</v>
      </c>
      <c r="C18" s="24" t="s">
        <v>338</v>
      </c>
      <c r="D18" s="21" t="s">
        <v>332</v>
      </c>
      <c r="E18" s="19" t="s">
        <v>339</v>
      </c>
      <c r="F18" s="21" t="s">
        <v>365</v>
      </c>
      <c r="G18" s="20">
        <f>H18/G133</f>
        <v>590421.2818082266</v>
      </c>
      <c r="H18" s="20">
        <v>1364068000</v>
      </c>
    </row>
    <row r="19" spans="1:8" ht="46.5" x14ac:dyDescent="0.35">
      <c r="A19" s="23">
        <v>16</v>
      </c>
      <c r="B19" s="24" t="s">
        <v>347</v>
      </c>
      <c r="C19" s="24" t="s">
        <v>348</v>
      </c>
      <c r="D19" s="21" t="s">
        <v>176</v>
      </c>
      <c r="E19" s="19" t="s">
        <v>349</v>
      </c>
      <c r="F19" s="21" t="s">
        <v>364</v>
      </c>
      <c r="G19" s="20">
        <f>H19/G133</f>
        <v>284240.77945574874</v>
      </c>
      <c r="H19" s="20">
        <v>656690000</v>
      </c>
    </row>
    <row r="20" spans="1:8" ht="15" x14ac:dyDescent="0.35">
      <c r="A20" s="27"/>
      <c r="B20" s="28" t="s">
        <v>102</v>
      </c>
      <c r="C20" s="17"/>
      <c r="D20" s="18"/>
      <c r="E20" s="17"/>
      <c r="F20" s="18"/>
      <c r="G20" s="22">
        <f>H20/G133</f>
        <v>34687627.388373084</v>
      </c>
      <c r="H20" s="22">
        <f>SUM(H4:H19)</f>
        <v>80139866184.179993</v>
      </c>
    </row>
    <row r="21" spans="1:8" ht="20" x14ac:dyDescent="0.35">
      <c r="A21" s="25" t="s">
        <v>187</v>
      </c>
      <c r="B21" s="26" t="s">
        <v>34</v>
      </c>
      <c r="C21" s="29"/>
      <c r="D21" s="21"/>
      <c r="E21" s="19"/>
      <c r="F21" s="21"/>
      <c r="G21" s="19"/>
      <c r="H21" s="19"/>
    </row>
    <row r="22" spans="1:8" ht="30" x14ac:dyDescent="0.35">
      <c r="A22" s="23"/>
      <c r="B22" s="17" t="s">
        <v>356</v>
      </c>
      <c r="C22" s="19"/>
      <c r="D22" s="21"/>
      <c r="E22" s="19"/>
      <c r="F22" s="21"/>
      <c r="G22" s="19"/>
      <c r="H22" s="19"/>
    </row>
    <row r="23" spans="1:8" ht="46.5" x14ac:dyDescent="0.35">
      <c r="A23" s="23">
        <v>1</v>
      </c>
      <c r="B23" s="24" t="s">
        <v>188</v>
      </c>
      <c r="C23" s="19" t="s">
        <v>359</v>
      </c>
      <c r="D23" s="21" t="s">
        <v>296</v>
      </c>
      <c r="E23" s="19" t="s">
        <v>38</v>
      </c>
      <c r="F23" s="40">
        <v>44713</v>
      </c>
      <c r="G23" s="20">
        <f>H23/G133</f>
        <v>1948201.8164071799</v>
      </c>
      <c r="H23" s="20">
        <v>4500989102.5</v>
      </c>
    </row>
    <row r="24" spans="1:8" ht="31" x14ac:dyDescent="0.35">
      <c r="A24" s="23">
        <v>2</v>
      </c>
      <c r="B24" s="24" t="s">
        <v>189</v>
      </c>
      <c r="C24" s="24" t="s">
        <v>360</v>
      </c>
      <c r="D24" s="21" t="s">
        <v>296</v>
      </c>
      <c r="E24" s="19" t="s">
        <v>41</v>
      </c>
      <c r="F24" s="40">
        <v>44774</v>
      </c>
      <c r="G24" s="20">
        <f>H24/G133</f>
        <v>1642304.8014785766</v>
      </c>
      <c r="H24" s="20">
        <v>3794266052</v>
      </c>
    </row>
    <row r="25" spans="1:8" ht="31" x14ac:dyDescent="0.35">
      <c r="A25" s="23">
        <v>3</v>
      </c>
      <c r="B25" s="24" t="s">
        <v>190</v>
      </c>
      <c r="C25" s="24" t="s">
        <v>360</v>
      </c>
      <c r="D25" s="21" t="s">
        <v>296</v>
      </c>
      <c r="E25" s="19" t="s">
        <v>41</v>
      </c>
      <c r="F25" s="40">
        <v>44774</v>
      </c>
      <c r="G25" s="20">
        <f>H25/G133</f>
        <v>1642575.336423801</v>
      </c>
      <c r="H25" s="20">
        <v>3794891077</v>
      </c>
    </row>
    <row r="26" spans="1:8" ht="31" x14ac:dyDescent="0.35">
      <c r="A26" s="23">
        <v>4</v>
      </c>
      <c r="B26" s="24" t="s">
        <v>191</v>
      </c>
      <c r="C26" s="24" t="s">
        <v>28</v>
      </c>
      <c r="D26" s="21" t="s">
        <v>296</v>
      </c>
      <c r="E26" s="19" t="s">
        <v>44</v>
      </c>
      <c r="F26" s="40">
        <v>44713</v>
      </c>
      <c r="G26" s="20">
        <f>H26/G133</f>
        <v>1673592.0362026205</v>
      </c>
      <c r="H26" s="20">
        <v>3866549889</v>
      </c>
    </row>
    <row r="27" spans="1:8" ht="46.5" x14ac:dyDescent="0.35">
      <c r="A27" s="23">
        <v>5</v>
      </c>
      <c r="B27" s="24" t="s">
        <v>192</v>
      </c>
      <c r="C27" s="24" t="s">
        <v>45</v>
      </c>
      <c r="D27" s="21" t="s">
        <v>296</v>
      </c>
      <c r="E27" s="19" t="s">
        <v>27</v>
      </c>
      <c r="F27" s="40">
        <v>44713</v>
      </c>
      <c r="G27" s="20">
        <f>H27/G133</f>
        <v>557351.03643202491</v>
      </c>
      <c r="H27" s="20">
        <v>1287664820</v>
      </c>
    </row>
    <row r="28" spans="1:8" ht="31" x14ac:dyDescent="0.35">
      <c r="A28" s="23">
        <v>6</v>
      </c>
      <c r="B28" s="24" t="s">
        <v>193</v>
      </c>
      <c r="C28" s="24" t="s">
        <v>47</v>
      </c>
      <c r="D28" s="21" t="s">
        <v>296</v>
      </c>
      <c r="E28" s="19" t="s">
        <v>49</v>
      </c>
      <c r="F28" s="40">
        <v>44713</v>
      </c>
      <c r="G28" s="20">
        <f>H28/G133</f>
        <v>770940.22282531066</v>
      </c>
      <c r="H28" s="20">
        <v>1781126325</v>
      </c>
    </row>
    <row r="29" spans="1:8" ht="31" x14ac:dyDescent="0.35">
      <c r="A29" s="23">
        <v>7</v>
      </c>
      <c r="B29" s="24" t="s">
        <v>194</v>
      </c>
      <c r="C29" s="24" t="s">
        <v>50</v>
      </c>
      <c r="D29" s="21" t="s">
        <v>296</v>
      </c>
      <c r="E29" s="19" t="s">
        <v>361</v>
      </c>
      <c r="F29" s="40">
        <v>44713</v>
      </c>
      <c r="G29" s="20">
        <f>H29/G133</f>
        <v>529107.34397250612</v>
      </c>
      <c r="H29" s="20">
        <v>1222412570</v>
      </c>
    </row>
    <row r="30" spans="1:8" ht="46.5" x14ac:dyDescent="0.35">
      <c r="A30" s="23">
        <v>8</v>
      </c>
      <c r="B30" s="24" t="s">
        <v>195</v>
      </c>
      <c r="C30" s="24" t="s">
        <v>53</v>
      </c>
      <c r="D30" s="21" t="s">
        <v>296</v>
      </c>
      <c r="E30" s="19" t="s">
        <v>55</v>
      </c>
      <c r="F30" s="40">
        <v>44713</v>
      </c>
      <c r="G30" s="20">
        <f>H30/G133</f>
        <v>695945.44588868262</v>
      </c>
      <c r="H30" s="20">
        <v>1607863642</v>
      </c>
    </row>
    <row r="31" spans="1:8" ht="15" x14ac:dyDescent="0.35">
      <c r="A31" s="27"/>
      <c r="B31" s="17" t="s">
        <v>33</v>
      </c>
      <c r="C31" s="17"/>
      <c r="D31" s="18"/>
      <c r="E31" s="17"/>
      <c r="F31" s="18"/>
      <c r="G31" s="22">
        <f>H31/G133</f>
        <v>9460018.0396307018</v>
      </c>
      <c r="H31" s="22">
        <f>SUM(H23:H30)</f>
        <v>21855763477.5</v>
      </c>
    </row>
    <row r="32" spans="1:8" ht="30" x14ac:dyDescent="0.35">
      <c r="A32" s="23"/>
      <c r="B32" s="30" t="s">
        <v>357</v>
      </c>
      <c r="C32" s="19"/>
      <c r="D32" s="21"/>
      <c r="E32" s="19"/>
      <c r="F32" s="21"/>
      <c r="G32" s="19"/>
      <c r="H32" s="19"/>
    </row>
    <row r="33" spans="1:8" ht="31" x14ac:dyDescent="0.35">
      <c r="A33" s="23">
        <v>9</v>
      </c>
      <c r="B33" s="24" t="s">
        <v>196</v>
      </c>
      <c r="C33" s="19" t="s">
        <v>57</v>
      </c>
      <c r="D33" s="21" t="s">
        <v>296</v>
      </c>
      <c r="E33" s="19" t="s">
        <v>49</v>
      </c>
      <c r="F33" s="40">
        <v>44713</v>
      </c>
      <c r="G33" s="20">
        <f>H33/G133</f>
        <v>1123732.2720130892</v>
      </c>
      <c r="H33" s="20">
        <v>2596192380</v>
      </c>
    </row>
    <row r="34" spans="1:8" ht="31" x14ac:dyDescent="0.35">
      <c r="A34" s="23">
        <v>10</v>
      </c>
      <c r="B34" s="24" t="s">
        <v>197</v>
      </c>
      <c r="C34" s="19" t="s">
        <v>59</v>
      </c>
      <c r="D34" s="21" t="s">
        <v>296</v>
      </c>
      <c r="E34" s="19" t="s">
        <v>61</v>
      </c>
      <c r="F34" s="21" t="s">
        <v>366</v>
      </c>
      <c r="G34" s="20">
        <f>H34/G133</f>
        <v>1233955.3189371217</v>
      </c>
      <c r="H34" s="20">
        <v>2850843992</v>
      </c>
    </row>
    <row r="35" spans="1:8" ht="15" x14ac:dyDescent="0.35">
      <c r="A35" s="27"/>
      <c r="B35" s="17" t="s">
        <v>33</v>
      </c>
      <c r="C35" s="17"/>
      <c r="D35" s="18"/>
      <c r="E35" s="17"/>
      <c r="F35" s="18"/>
      <c r="G35" s="31">
        <f>H35/G133</f>
        <v>2357687.5909502106</v>
      </c>
      <c r="H35" s="22">
        <v>5447036372</v>
      </c>
    </row>
    <row r="36" spans="1:8" ht="30" x14ac:dyDescent="0.35">
      <c r="A36" s="23"/>
      <c r="B36" s="30" t="s">
        <v>358</v>
      </c>
      <c r="C36" s="19"/>
      <c r="D36" s="21"/>
      <c r="E36" s="19"/>
      <c r="F36" s="21"/>
      <c r="G36" s="19"/>
      <c r="H36" s="19"/>
    </row>
    <row r="37" spans="1:8" ht="46.5" x14ac:dyDescent="0.35">
      <c r="A37" s="23">
        <v>11</v>
      </c>
      <c r="B37" s="24" t="s">
        <v>257</v>
      </c>
      <c r="C37" s="24" t="s">
        <v>63</v>
      </c>
      <c r="D37" s="21" t="s">
        <v>296</v>
      </c>
      <c r="E37" s="19" t="s">
        <v>65</v>
      </c>
      <c r="F37" s="21" t="s">
        <v>366</v>
      </c>
      <c r="G37" s="20">
        <f>H37/G133</f>
        <v>1261161.3925283402</v>
      </c>
      <c r="H37" s="20">
        <v>2913699000</v>
      </c>
    </row>
    <row r="38" spans="1:8" ht="46.5" x14ac:dyDescent="0.35">
      <c r="A38" s="23">
        <v>12</v>
      </c>
      <c r="B38" s="24" t="s">
        <v>265</v>
      </c>
      <c r="C38" s="24" t="s">
        <v>66</v>
      </c>
      <c r="D38" s="21" t="s">
        <v>296</v>
      </c>
      <c r="E38" s="19" t="s">
        <v>68</v>
      </c>
      <c r="F38" s="21" t="s">
        <v>366</v>
      </c>
      <c r="G38" s="20">
        <f>H38/G133</f>
        <v>1568484.9350525683</v>
      </c>
      <c r="H38" s="20">
        <v>3623717800</v>
      </c>
    </row>
    <row r="39" spans="1:8" ht="46.5" x14ac:dyDescent="0.35">
      <c r="A39" s="23">
        <v>13</v>
      </c>
      <c r="B39" s="24" t="s">
        <v>256</v>
      </c>
      <c r="C39" s="19" t="s">
        <v>69</v>
      </c>
      <c r="D39" s="21" t="s">
        <v>296</v>
      </c>
      <c r="E39" s="19" t="s">
        <v>71</v>
      </c>
      <c r="F39" s="21" t="s">
        <v>366</v>
      </c>
      <c r="G39" s="20">
        <f>H39/G133</f>
        <v>1540919.5223193225</v>
      </c>
      <c r="H39" s="20">
        <v>3560032600</v>
      </c>
    </row>
    <row r="40" spans="1:8" ht="46.5" x14ac:dyDescent="0.35">
      <c r="A40" s="23">
        <v>14</v>
      </c>
      <c r="B40" s="24" t="s">
        <v>266</v>
      </c>
      <c r="C40" s="19" t="s">
        <v>72</v>
      </c>
      <c r="D40" s="21" t="s">
        <v>296</v>
      </c>
      <c r="E40" s="19" t="s">
        <v>74</v>
      </c>
      <c r="F40" s="21" t="s">
        <v>366</v>
      </c>
      <c r="G40" s="20">
        <f>H40/G133</f>
        <v>1719533.9193967963</v>
      </c>
      <c r="H40" s="20">
        <v>3972690800</v>
      </c>
    </row>
    <row r="41" spans="1:8" ht="46.5" x14ac:dyDescent="0.35">
      <c r="A41" s="23">
        <v>15</v>
      </c>
      <c r="B41" s="24" t="s">
        <v>255</v>
      </c>
      <c r="C41" s="24" t="s">
        <v>75</v>
      </c>
      <c r="D41" s="21" t="s">
        <v>296</v>
      </c>
      <c r="E41" s="19" t="s">
        <v>77</v>
      </c>
      <c r="F41" s="21" t="s">
        <v>366</v>
      </c>
      <c r="G41" s="20">
        <f>H41/G133</f>
        <v>1031213.8958503763</v>
      </c>
      <c r="H41" s="20">
        <v>2382444400</v>
      </c>
    </row>
    <row r="42" spans="1:8" ht="15" x14ac:dyDescent="0.35">
      <c r="A42" s="27"/>
      <c r="B42" s="17" t="s">
        <v>33</v>
      </c>
      <c r="C42" s="17"/>
      <c r="D42" s="18"/>
      <c r="E42" s="17"/>
      <c r="F42" s="18"/>
      <c r="G42" s="22">
        <f>H42/G133</f>
        <v>7121313.6651474033</v>
      </c>
      <c r="H42" s="22">
        <v>16452584600</v>
      </c>
    </row>
    <row r="43" spans="1:8" ht="30" x14ac:dyDescent="0.35">
      <c r="A43" s="23"/>
      <c r="B43" s="30" t="s">
        <v>78</v>
      </c>
      <c r="C43" s="24"/>
      <c r="D43" s="21"/>
      <c r="E43" s="19"/>
      <c r="F43" s="21"/>
      <c r="G43" s="19"/>
      <c r="H43" s="19"/>
    </row>
    <row r="44" spans="1:8" ht="46.5" x14ac:dyDescent="0.35">
      <c r="A44" s="23">
        <v>16</v>
      </c>
      <c r="B44" s="24" t="s">
        <v>254</v>
      </c>
      <c r="C44" s="24" t="s">
        <v>79</v>
      </c>
      <c r="D44" s="21" t="s">
        <v>296</v>
      </c>
      <c r="E44" s="19" t="s">
        <v>80</v>
      </c>
      <c r="F44" s="21" t="s">
        <v>366</v>
      </c>
      <c r="G44" s="20">
        <f>H44/G133</f>
        <v>523152.9694892072</v>
      </c>
      <c r="H44" s="20">
        <v>1208656000</v>
      </c>
    </row>
    <row r="45" spans="1:8" ht="31" x14ac:dyDescent="0.35">
      <c r="A45" s="23">
        <v>17</v>
      </c>
      <c r="B45" s="24" t="s">
        <v>253</v>
      </c>
      <c r="C45" s="24" t="s">
        <v>81</v>
      </c>
      <c r="D45" s="21" t="s">
        <v>296</v>
      </c>
      <c r="E45" s="19" t="s">
        <v>82</v>
      </c>
      <c r="F45" s="40">
        <v>44713</v>
      </c>
      <c r="G45" s="20">
        <f>H45/G133</f>
        <v>508578.3199802626</v>
      </c>
      <c r="H45" s="20">
        <v>1174983750</v>
      </c>
    </row>
    <row r="46" spans="1:8" ht="31" x14ac:dyDescent="0.35">
      <c r="A46" s="23">
        <v>18</v>
      </c>
      <c r="B46" s="24" t="s">
        <v>350</v>
      </c>
      <c r="C46" s="24" t="s">
        <v>83</v>
      </c>
      <c r="D46" s="21" t="s">
        <v>296</v>
      </c>
      <c r="E46" s="19" t="s">
        <v>84</v>
      </c>
      <c r="F46" s="21" t="s">
        <v>367</v>
      </c>
      <c r="G46" s="20">
        <f>H46/G133</f>
        <v>519406.31857786549</v>
      </c>
      <c r="H46" s="20">
        <v>1200000000</v>
      </c>
    </row>
    <row r="47" spans="1:8" ht="31" x14ac:dyDescent="0.35">
      <c r="A47" s="23">
        <v>19</v>
      </c>
      <c r="B47" s="24" t="s">
        <v>267</v>
      </c>
      <c r="C47" s="19" t="s">
        <v>85</v>
      </c>
      <c r="D47" s="21" t="s">
        <v>96</v>
      </c>
      <c r="E47" s="19" t="s">
        <v>292</v>
      </c>
      <c r="F47" s="21" t="s">
        <v>366</v>
      </c>
      <c r="G47" s="20">
        <f>H47/G133</f>
        <v>734458.93010955153</v>
      </c>
      <c r="H47" s="20">
        <v>1696842500</v>
      </c>
    </row>
    <row r="48" spans="1:8" ht="31" x14ac:dyDescent="0.35">
      <c r="A48" s="23">
        <v>20</v>
      </c>
      <c r="B48" s="24" t="s">
        <v>269</v>
      </c>
      <c r="C48" s="19" t="s">
        <v>299</v>
      </c>
      <c r="D48" s="21" t="s">
        <v>296</v>
      </c>
      <c r="E48" s="19" t="s">
        <v>88</v>
      </c>
      <c r="F48" s="40">
        <v>44713</v>
      </c>
      <c r="G48" s="20">
        <f>H48/G133</f>
        <v>539078.8328940022</v>
      </c>
      <c r="H48" s="20">
        <v>1245450000</v>
      </c>
    </row>
    <row r="49" spans="1:8" ht="15" x14ac:dyDescent="0.35">
      <c r="A49" s="27"/>
      <c r="B49" s="17" t="s">
        <v>33</v>
      </c>
      <c r="C49" s="17"/>
      <c r="D49" s="18"/>
      <c r="E49" s="17"/>
      <c r="F49" s="18"/>
      <c r="G49" s="22">
        <f>H49/G133</f>
        <v>2824675.3710508891</v>
      </c>
      <c r="H49" s="22">
        <f>SUM(H44:H48)</f>
        <v>6525932250</v>
      </c>
    </row>
    <row r="50" spans="1:8" x14ac:dyDescent="0.35">
      <c r="A50" s="23"/>
      <c r="B50" s="17" t="s">
        <v>89</v>
      </c>
      <c r="C50" s="19"/>
      <c r="D50" s="21"/>
      <c r="E50" s="19"/>
      <c r="F50" s="21"/>
      <c r="G50" s="19"/>
      <c r="H50" s="19"/>
    </row>
    <row r="51" spans="1:8" ht="31" x14ac:dyDescent="0.35">
      <c r="A51" s="23">
        <v>21</v>
      </c>
      <c r="B51" s="24" t="s">
        <v>251</v>
      </c>
      <c r="C51" s="24" t="s">
        <v>90</v>
      </c>
      <c r="D51" s="21" t="s">
        <v>96</v>
      </c>
      <c r="E51" s="19" t="s">
        <v>91</v>
      </c>
      <c r="F51" s="21" t="s">
        <v>368</v>
      </c>
      <c r="G51" s="20">
        <v>1200000</v>
      </c>
      <c r="H51" s="20">
        <v>2774400000</v>
      </c>
    </row>
    <row r="52" spans="1:8" ht="46.5" x14ac:dyDescent="0.35">
      <c r="A52" s="23">
        <v>22</v>
      </c>
      <c r="B52" s="24" t="s">
        <v>250</v>
      </c>
      <c r="C52" s="24" t="s">
        <v>277</v>
      </c>
      <c r="D52" s="21" t="s">
        <v>296</v>
      </c>
      <c r="E52" s="19" t="s">
        <v>93</v>
      </c>
      <c r="F52" s="21" t="s">
        <v>369</v>
      </c>
      <c r="G52" s="20">
        <f>H52/G133</f>
        <v>888736.45756233961</v>
      </c>
      <c r="H52" s="20">
        <v>2053274500</v>
      </c>
    </row>
    <row r="53" spans="1:8" ht="15" x14ac:dyDescent="0.35">
      <c r="A53" s="27"/>
      <c r="B53" s="17" t="s">
        <v>33</v>
      </c>
      <c r="C53" s="17"/>
      <c r="D53" s="18"/>
      <c r="E53" s="17"/>
      <c r="F53" s="18"/>
      <c r="G53" s="22">
        <f>H53/G133</f>
        <v>2089603.8661143647</v>
      </c>
      <c r="H53" s="22">
        <f>SUM(H51:H52)</f>
        <v>4827674500</v>
      </c>
    </row>
    <row r="54" spans="1:8" ht="45" x14ac:dyDescent="0.35">
      <c r="A54" s="23"/>
      <c r="B54" s="30" t="s">
        <v>94</v>
      </c>
      <c r="C54" s="19"/>
      <c r="D54" s="21"/>
      <c r="E54" s="19"/>
      <c r="F54" s="21"/>
      <c r="G54" s="19"/>
      <c r="H54" s="19"/>
    </row>
    <row r="55" spans="1:8" ht="31" x14ac:dyDescent="0.35">
      <c r="A55" s="23">
        <v>23</v>
      </c>
      <c r="B55" s="24" t="s">
        <v>249</v>
      </c>
      <c r="C55" s="24" t="s">
        <v>95</v>
      </c>
      <c r="D55" s="21" t="s">
        <v>96</v>
      </c>
      <c r="E55" s="19" t="s">
        <v>97</v>
      </c>
      <c r="F55" s="40">
        <v>44835</v>
      </c>
      <c r="G55" s="20">
        <f>H55/G133</f>
        <v>505859.03312513797</v>
      </c>
      <c r="H55" s="20">
        <v>1168701300</v>
      </c>
    </row>
    <row r="56" spans="1:8" ht="46.5" x14ac:dyDescent="0.35">
      <c r="A56" s="23">
        <v>24</v>
      </c>
      <c r="B56" s="24" t="s">
        <v>270</v>
      </c>
      <c r="C56" s="24" t="s">
        <v>98</v>
      </c>
      <c r="D56" s="21" t="s">
        <v>296</v>
      </c>
      <c r="E56" s="19" t="s">
        <v>100</v>
      </c>
      <c r="F56" s="40">
        <v>44868</v>
      </c>
      <c r="G56" s="20">
        <f>H56/G133</f>
        <v>1115709.4852250544</v>
      </c>
      <c r="H56" s="20">
        <v>2577657095</v>
      </c>
    </row>
    <row r="57" spans="1:8" ht="46.5" x14ac:dyDescent="0.35">
      <c r="A57" s="23">
        <v>25</v>
      </c>
      <c r="B57" s="24" t="s">
        <v>248</v>
      </c>
      <c r="C57" s="24" t="s">
        <v>98</v>
      </c>
      <c r="D57" s="21" t="s">
        <v>296</v>
      </c>
      <c r="E57" s="19" t="s">
        <v>100</v>
      </c>
      <c r="F57" s="40">
        <v>44868</v>
      </c>
      <c r="G57" s="20">
        <f>H57/G133</f>
        <v>971141.6472971394</v>
      </c>
      <c r="H57" s="20">
        <v>2243657682</v>
      </c>
    </row>
    <row r="58" spans="1:8" ht="62" x14ac:dyDescent="0.35">
      <c r="A58" s="23">
        <v>26</v>
      </c>
      <c r="B58" s="24" t="s">
        <v>271</v>
      </c>
      <c r="C58" s="24" t="s">
        <v>98</v>
      </c>
      <c r="D58" s="21" t="s">
        <v>96</v>
      </c>
      <c r="E58" s="19" t="s">
        <v>100</v>
      </c>
      <c r="F58" s="40">
        <v>44868</v>
      </c>
      <c r="G58" s="20">
        <f>H58/G133</f>
        <v>832613.81793942861</v>
      </c>
      <c r="H58" s="20">
        <v>1923612682</v>
      </c>
    </row>
    <row r="59" spans="1:8" ht="46.5" x14ac:dyDescent="0.35">
      <c r="A59" s="23">
        <v>27</v>
      </c>
      <c r="B59" s="24" t="s">
        <v>247</v>
      </c>
      <c r="C59" s="24" t="s">
        <v>98</v>
      </c>
      <c r="D59" s="21" t="s">
        <v>96</v>
      </c>
      <c r="E59" s="19" t="s">
        <v>100</v>
      </c>
      <c r="F59" s="40">
        <v>44868</v>
      </c>
      <c r="G59" s="20">
        <f>H59/G133</f>
        <v>602647.74079893355</v>
      </c>
      <c r="H59" s="20">
        <v>1392315155</v>
      </c>
    </row>
    <row r="60" spans="1:8" ht="62" x14ac:dyDescent="0.35">
      <c r="A60" s="23">
        <v>28</v>
      </c>
      <c r="B60" s="24" t="s">
        <v>246</v>
      </c>
      <c r="C60" s="24" t="s">
        <v>98</v>
      </c>
      <c r="D60" s="21" t="s">
        <v>96</v>
      </c>
      <c r="E60" s="19" t="s">
        <v>100</v>
      </c>
      <c r="F60" s="40">
        <v>44868</v>
      </c>
      <c r="G60" s="20">
        <f>H60/G133</f>
        <v>598601.41408370237</v>
      </c>
      <c r="H60" s="20">
        <v>1382966805</v>
      </c>
    </row>
    <row r="61" spans="1:8" ht="15" x14ac:dyDescent="0.35">
      <c r="A61" s="27"/>
      <c r="B61" s="17" t="s">
        <v>33</v>
      </c>
      <c r="C61" s="17"/>
      <c r="D61" s="18"/>
      <c r="E61" s="17"/>
      <c r="F61" s="18"/>
      <c r="G61" s="22">
        <f>H61/G133</f>
        <v>4626573.1384693962</v>
      </c>
      <c r="H61" s="22">
        <f>SUM(H55:H60)</f>
        <v>10688910719</v>
      </c>
    </row>
    <row r="62" spans="1:8" ht="15" x14ac:dyDescent="0.35">
      <c r="A62" s="27"/>
      <c r="B62" s="17" t="s">
        <v>289</v>
      </c>
      <c r="C62" s="17"/>
      <c r="D62" s="18"/>
      <c r="E62" s="17"/>
      <c r="F62" s="18"/>
      <c r="G62" s="22"/>
      <c r="H62" s="22"/>
    </row>
    <row r="63" spans="1:8" ht="46.5" x14ac:dyDescent="0.35">
      <c r="A63" s="23">
        <v>29</v>
      </c>
      <c r="B63" s="19" t="s">
        <v>273</v>
      </c>
      <c r="C63" s="19" t="s">
        <v>274</v>
      </c>
      <c r="D63" s="21" t="s">
        <v>301</v>
      </c>
      <c r="E63" s="19" t="s">
        <v>275</v>
      </c>
      <c r="F63" s="21" t="s">
        <v>370</v>
      </c>
      <c r="G63" s="20">
        <f>H63/G133</f>
        <v>78646.773404665131</v>
      </c>
      <c r="H63" s="20">
        <v>181700000</v>
      </c>
    </row>
    <row r="64" spans="1:8" ht="31" x14ac:dyDescent="0.35">
      <c r="A64" s="23">
        <v>30</v>
      </c>
      <c r="B64" s="19" t="s">
        <v>273</v>
      </c>
      <c r="C64" s="19" t="s">
        <v>297</v>
      </c>
      <c r="D64" s="21" t="s">
        <v>301</v>
      </c>
      <c r="E64" s="19" t="s">
        <v>298</v>
      </c>
      <c r="F64" s="21" t="s">
        <v>370</v>
      </c>
      <c r="G64" s="20">
        <f>H64/G133</f>
        <v>236383.97977778068</v>
      </c>
      <c r="H64" s="20">
        <v>546125000</v>
      </c>
    </row>
    <row r="65" spans="1:8" ht="31" x14ac:dyDescent="0.35">
      <c r="A65" s="23">
        <v>31</v>
      </c>
      <c r="B65" s="19" t="s">
        <v>273</v>
      </c>
      <c r="C65" s="24" t="s">
        <v>371</v>
      </c>
      <c r="D65" s="21" t="s">
        <v>301</v>
      </c>
      <c r="E65" s="19" t="s">
        <v>302</v>
      </c>
      <c r="F65" s="21" t="s">
        <v>370</v>
      </c>
      <c r="G65" s="20">
        <f>H65/G133</f>
        <v>235863.16673375666</v>
      </c>
      <c r="H65" s="20">
        <v>544921750</v>
      </c>
    </row>
    <row r="66" spans="1:8" ht="31" x14ac:dyDescent="0.35">
      <c r="A66" s="23">
        <v>32</v>
      </c>
      <c r="B66" s="19" t="s">
        <v>273</v>
      </c>
      <c r="C66" s="24" t="s">
        <v>303</v>
      </c>
      <c r="D66" s="21" t="s">
        <v>301</v>
      </c>
      <c r="E66" s="19" t="s">
        <v>304</v>
      </c>
      <c r="F66" s="21" t="s">
        <v>370</v>
      </c>
      <c r="G66" s="20">
        <f>H66/G133</f>
        <v>156997.37699809117</v>
      </c>
      <c r="H66" s="20">
        <v>362715750</v>
      </c>
    </row>
    <row r="67" spans="1:8" ht="31" x14ac:dyDescent="0.35">
      <c r="A67" s="23">
        <v>33</v>
      </c>
      <c r="B67" s="19" t="s">
        <v>273</v>
      </c>
      <c r="C67" s="24" t="s">
        <v>372</v>
      </c>
      <c r="D67" s="21" t="s">
        <v>301</v>
      </c>
      <c r="E67" s="19" t="s">
        <v>305</v>
      </c>
      <c r="F67" s="21" t="s">
        <v>370</v>
      </c>
      <c r="G67" s="20">
        <f>H67/G133</f>
        <v>157303.50209710302</v>
      </c>
      <c r="H67" s="20">
        <v>363423000</v>
      </c>
    </row>
    <row r="68" spans="1:8" x14ac:dyDescent="0.35">
      <c r="A68" s="23"/>
      <c r="B68" s="17" t="s">
        <v>33</v>
      </c>
      <c r="C68" s="19"/>
      <c r="D68" s="21"/>
      <c r="E68" s="19"/>
      <c r="F68" s="21"/>
      <c r="G68" s="22">
        <f>H68/G133</f>
        <v>865194.79901139671</v>
      </c>
      <c r="H68" s="22">
        <f>SUM(H63:H67)</f>
        <v>1998885500</v>
      </c>
    </row>
    <row r="69" spans="1:8" x14ac:dyDescent="0.35">
      <c r="A69" s="23"/>
      <c r="B69" s="17" t="s">
        <v>316</v>
      </c>
      <c r="C69" s="19"/>
      <c r="D69" s="21"/>
      <c r="E69" s="19"/>
      <c r="F69" s="21"/>
      <c r="G69" s="22"/>
      <c r="H69" s="22"/>
    </row>
    <row r="70" spans="1:8" ht="31" x14ac:dyDescent="0.35">
      <c r="A70" s="23">
        <v>34</v>
      </c>
      <c r="B70" s="19" t="s">
        <v>317</v>
      </c>
      <c r="C70" s="19" t="s">
        <v>318</v>
      </c>
      <c r="D70" s="21" t="s">
        <v>301</v>
      </c>
      <c r="E70" s="19" t="s">
        <v>319</v>
      </c>
      <c r="F70" s="21" t="s">
        <v>373</v>
      </c>
      <c r="G70" s="20">
        <f>H70/G133</f>
        <v>304285.53496686619</v>
      </c>
      <c r="H70" s="20">
        <v>703000000</v>
      </c>
    </row>
    <row r="71" spans="1:8" x14ac:dyDescent="0.35">
      <c r="A71" s="23"/>
      <c r="B71" s="17" t="s">
        <v>33</v>
      </c>
      <c r="C71" s="19"/>
      <c r="D71" s="21"/>
      <c r="E71" s="19"/>
      <c r="F71" s="21"/>
      <c r="G71" s="22">
        <f>H71/G133</f>
        <v>304285.53496686619</v>
      </c>
      <c r="H71" s="22">
        <f>SUM(H70)</f>
        <v>703000000</v>
      </c>
    </row>
    <row r="72" spans="1:8" x14ac:dyDescent="0.35">
      <c r="A72" s="23"/>
      <c r="B72" s="30" t="s">
        <v>306</v>
      </c>
      <c r="C72" s="19"/>
      <c r="D72" s="21"/>
      <c r="E72" s="19"/>
      <c r="F72" s="21"/>
      <c r="G72" s="22"/>
      <c r="H72" s="22"/>
    </row>
    <row r="73" spans="1:8" ht="62" x14ac:dyDescent="0.35">
      <c r="A73" s="23">
        <v>35</v>
      </c>
      <c r="B73" s="19" t="s">
        <v>307</v>
      </c>
      <c r="C73" s="19" t="s">
        <v>308</v>
      </c>
      <c r="D73" s="21" t="s">
        <v>310</v>
      </c>
      <c r="E73" s="19" t="s">
        <v>309</v>
      </c>
      <c r="F73" s="40">
        <v>44779</v>
      </c>
      <c r="G73" s="20">
        <f>H73/G133</f>
        <v>64925.789822233186</v>
      </c>
      <c r="H73" s="20">
        <v>150000000</v>
      </c>
    </row>
    <row r="74" spans="1:8" x14ac:dyDescent="0.35">
      <c r="A74" s="23"/>
      <c r="B74" s="17" t="s">
        <v>33</v>
      </c>
      <c r="C74" s="19"/>
      <c r="D74" s="21"/>
      <c r="E74" s="19"/>
      <c r="F74" s="21"/>
      <c r="G74" s="22">
        <f>H74/G133</f>
        <v>64925.789822233186</v>
      </c>
      <c r="H74" s="22">
        <f>SUM(H73)</f>
        <v>150000000</v>
      </c>
    </row>
    <row r="75" spans="1:8" ht="15" x14ac:dyDescent="0.35">
      <c r="A75" s="27"/>
      <c r="B75" s="28" t="s">
        <v>102</v>
      </c>
      <c r="C75" s="17"/>
      <c r="D75" s="18"/>
      <c r="E75" s="17"/>
      <c r="F75" s="18"/>
      <c r="G75" s="22">
        <f>G31+G35+G42+G49+G53+G61+G68+G71+G74</f>
        <v>29714277.795163464</v>
      </c>
      <c r="H75" s="22">
        <f>H31+H35+H42+H49+H53+H61+H68+H71+H74</f>
        <v>68649787418.5</v>
      </c>
    </row>
    <row r="76" spans="1:8" ht="20" x14ac:dyDescent="0.35">
      <c r="A76" s="25" t="s">
        <v>261</v>
      </c>
      <c r="B76" s="26" t="s">
        <v>103</v>
      </c>
      <c r="C76" s="19"/>
      <c r="D76" s="21"/>
      <c r="E76" s="19"/>
      <c r="F76" s="21"/>
      <c r="G76" s="19"/>
      <c r="H76" s="19"/>
    </row>
    <row r="77" spans="1:8" x14ac:dyDescent="0.35">
      <c r="A77" s="23">
        <v>1</v>
      </c>
      <c r="B77" s="24" t="s">
        <v>245</v>
      </c>
      <c r="C77" s="24" t="s">
        <v>104</v>
      </c>
      <c r="D77" s="21" t="s">
        <v>96</v>
      </c>
      <c r="E77" s="19" t="s">
        <v>105</v>
      </c>
      <c r="F77" s="40">
        <v>44622</v>
      </c>
      <c r="G77" s="20">
        <v>1250000</v>
      </c>
      <c r="H77" s="20">
        <f>G77*G133</f>
        <v>2887912500</v>
      </c>
    </row>
    <row r="78" spans="1:8" x14ac:dyDescent="0.35">
      <c r="A78" s="23">
        <v>2</v>
      </c>
      <c r="B78" s="24" t="s">
        <v>244</v>
      </c>
      <c r="C78" s="24" t="s">
        <v>106</v>
      </c>
      <c r="D78" s="21" t="s">
        <v>96</v>
      </c>
      <c r="E78" s="19" t="s">
        <v>107</v>
      </c>
      <c r="F78" s="40">
        <v>44775</v>
      </c>
      <c r="G78" s="20">
        <v>500000</v>
      </c>
      <c r="H78" s="20">
        <f>G78*G133</f>
        <v>1155165000</v>
      </c>
    </row>
    <row r="79" spans="1:8" ht="31" x14ac:dyDescent="0.35">
      <c r="A79" s="23">
        <v>3</v>
      </c>
      <c r="B79" s="24" t="s">
        <v>243</v>
      </c>
      <c r="C79" s="24" t="s">
        <v>108</v>
      </c>
      <c r="D79" s="21" t="s">
        <v>96</v>
      </c>
      <c r="E79" s="19" t="s">
        <v>109</v>
      </c>
      <c r="F79" s="40">
        <v>44775</v>
      </c>
      <c r="G79" s="20">
        <f>H79/G133</f>
        <v>379686.01888041967</v>
      </c>
      <c r="H79" s="20">
        <v>877200000</v>
      </c>
    </row>
    <row r="80" spans="1:8" ht="31" x14ac:dyDescent="0.35">
      <c r="A80" s="23">
        <v>4</v>
      </c>
      <c r="B80" s="24" t="s">
        <v>241</v>
      </c>
      <c r="C80" s="24" t="s">
        <v>110</v>
      </c>
      <c r="D80" s="21" t="s">
        <v>96</v>
      </c>
      <c r="E80" s="19" t="s">
        <v>111</v>
      </c>
      <c r="F80" s="40">
        <v>44775</v>
      </c>
      <c r="G80" s="20">
        <f>H80/G133</f>
        <v>714614.74334835284</v>
      </c>
      <c r="H80" s="20">
        <v>1650995880</v>
      </c>
    </row>
    <row r="81" spans="1:8" ht="31" x14ac:dyDescent="0.35">
      <c r="A81" s="23">
        <v>5</v>
      </c>
      <c r="B81" s="24" t="s">
        <v>276</v>
      </c>
      <c r="C81" s="24" t="s">
        <v>112</v>
      </c>
      <c r="D81" s="21" t="s">
        <v>96</v>
      </c>
      <c r="E81" s="19" t="s">
        <v>113</v>
      </c>
      <c r="F81" s="40">
        <v>44775</v>
      </c>
      <c r="G81" s="20">
        <f>H81/G133</f>
        <v>1369187.1390667134</v>
      </c>
      <c r="H81" s="20">
        <v>3163274123</v>
      </c>
    </row>
    <row r="82" spans="1:8" ht="31" x14ac:dyDescent="0.35">
      <c r="A82" s="23">
        <v>6</v>
      </c>
      <c r="B82" s="24" t="s">
        <v>241</v>
      </c>
      <c r="C82" s="24" t="s">
        <v>114</v>
      </c>
      <c r="D82" s="21" t="s">
        <v>96</v>
      </c>
      <c r="E82" s="19" t="s">
        <v>115</v>
      </c>
      <c r="F82" s="40">
        <v>44775</v>
      </c>
      <c r="G82" s="20">
        <f>H82/G133</f>
        <v>274835.19670350122</v>
      </c>
      <c r="H82" s="20">
        <v>634960000</v>
      </c>
    </row>
    <row r="83" spans="1:8" ht="31" x14ac:dyDescent="0.35">
      <c r="A83" s="23">
        <v>7</v>
      </c>
      <c r="B83" s="24" t="s">
        <v>240</v>
      </c>
      <c r="C83" s="24" t="s">
        <v>116</v>
      </c>
      <c r="D83" s="21" t="s">
        <v>96</v>
      </c>
      <c r="E83" s="19" t="s">
        <v>117</v>
      </c>
      <c r="F83" s="40">
        <v>44775</v>
      </c>
      <c r="G83" s="20">
        <f>H83/G133</f>
        <v>655476.39687836799</v>
      </c>
      <c r="H83" s="20">
        <v>1514366784</v>
      </c>
    </row>
    <row r="84" spans="1:8" ht="15" x14ac:dyDescent="0.35">
      <c r="A84" s="27"/>
      <c r="B84" s="17" t="s">
        <v>33</v>
      </c>
      <c r="C84" s="17"/>
      <c r="D84" s="18"/>
      <c r="E84" s="17"/>
      <c r="F84" s="18"/>
      <c r="G84" s="22">
        <f>H84/G133</f>
        <v>5143799.4948773552</v>
      </c>
      <c r="H84" s="22">
        <f>SUM(H77:H83)</f>
        <v>11883874287</v>
      </c>
    </row>
    <row r="85" spans="1:8" ht="20" x14ac:dyDescent="0.35">
      <c r="A85" s="25" t="s">
        <v>260</v>
      </c>
      <c r="B85" s="26" t="s">
        <v>118</v>
      </c>
      <c r="C85" s="19"/>
      <c r="D85" s="21"/>
      <c r="E85" s="19"/>
      <c r="F85" s="21"/>
      <c r="G85" s="19"/>
      <c r="H85" s="19"/>
    </row>
    <row r="86" spans="1:8" ht="31" x14ac:dyDescent="0.35">
      <c r="A86" s="23">
        <v>1</v>
      </c>
      <c r="B86" s="24" t="s">
        <v>239</v>
      </c>
      <c r="C86" s="24" t="s">
        <v>119</v>
      </c>
      <c r="D86" s="21" t="s">
        <v>120</v>
      </c>
      <c r="E86" s="19" t="s">
        <v>121</v>
      </c>
      <c r="F86" s="21" t="s">
        <v>374</v>
      </c>
      <c r="G86" s="32">
        <f>H86/G133</f>
        <v>248300.89208035218</v>
      </c>
      <c r="H86" s="32">
        <v>573657000</v>
      </c>
    </row>
    <row r="87" spans="1:8" x14ac:dyDescent="0.35">
      <c r="A87" s="23">
        <v>2</v>
      </c>
      <c r="B87" s="24" t="s">
        <v>238</v>
      </c>
      <c r="C87" s="24" t="s">
        <v>122</v>
      </c>
      <c r="D87" s="21" t="s">
        <v>123</v>
      </c>
      <c r="E87" s="19" t="s">
        <v>124</v>
      </c>
      <c r="F87" s="21" t="s">
        <v>374</v>
      </c>
      <c r="G87" s="20">
        <v>649937</v>
      </c>
      <c r="H87" s="20">
        <v>1504603044</v>
      </c>
    </row>
    <row r="88" spans="1:8" ht="46.5" x14ac:dyDescent="0.35">
      <c r="A88" s="23">
        <v>3</v>
      </c>
      <c r="B88" s="24" t="s">
        <v>237</v>
      </c>
      <c r="C88" s="24" t="s">
        <v>125</v>
      </c>
      <c r="D88" s="21" t="s">
        <v>120</v>
      </c>
      <c r="E88" s="19" t="s">
        <v>126</v>
      </c>
      <c r="F88" s="21" t="s">
        <v>374</v>
      </c>
      <c r="G88" s="20">
        <v>664909</v>
      </c>
      <c r="H88" s="20">
        <f>G88*G133</f>
        <v>1536159209.97</v>
      </c>
    </row>
    <row r="89" spans="1:8" ht="31" x14ac:dyDescent="0.35">
      <c r="A89" s="23">
        <v>4</v>
      </c>
      <c r="B89" s="24" t="s">
        <v>236</v>
      </c>
      <c r="C89" s="24" t="s">
        <v>127</v>
      </c>
      <c r="D89" s="21" t="s">
        <v>128</v>
      </c>
      <c r="E89" s="19" t="s">
        <v>129</v>
      </c>
      <c r="F89" s="42" t="s">
        <v>375</v>
      </c>
      <c r="G89" s="32">
        <f>H89/G133</f>
        <v>808167.21680452581</v>
      </c>
      <c r="H89" s="32">
        <v>1867132966</v>
      </c>
    </row>
    <row r="90" spans="1:8" ht="46.5" x14ac:dyDescent="0.35">
      <c r="A90" s="23">
        <v>5</v>
      </c>
      <c r="B90" s="24" t="s">
        <v>235</v>
      </c>
      <c r="C90" s="24" t="s">
        <v>130</v>
      </c>
      <c r="D90" s="21" t="s">
        <v>120</v>
      </c>
      <c r="E90" s="19" t="s">
        <v>131</v>
      </c>
      <c r="F90" s="21" t="s">
        <v>374</v>
      </c>
      <c r="G90" s="20">
        <v>2535548</v>
      </c>
      <c r="H90" s="20">
        <v>5857952610.8400002</v>
      </c>
    </row>
    <row r="91" spans="1:8" x14ac:dyDescent="0.35">
      <c r="A91" s="23">
        <v>6</v>
      </c>
      <c r="B91" s="24" t="s">
        <v>234</v>
      </c>
      <c r="C91" s="24" t="s">
        <v>132</v>
      </c>
      <c r="D91" s="21" t="s">
        <v>123</v>
      </c>
      <c r="E91" s="19" t="s">
        <v>133</v>
      </c>
      <c r="F91" s="21" t="s">
        <v>374</v>
      </c>
      <c r="G91" s="20">
        <v>769608</v>
      </c>
      <c r="H91" s="20">
        <f>G91*G133</f>
        <v>1778048450.6399999</v>
      </c>
    </row>
    <row r="92" spans="1:8" ht="31" x14ac:dyDescent="0.35">
      <c r="A92" s="23">
        <v>7</v>
      </c>
      <c r="B92" s="24" t="s">
        <v>233</v>
      </c>
      <c r="C92" s="24" t="s">
        <v>134</v>
      </c>
      <c r="D92" s="21" t="s">
        <v>120</v>
      </c>
      <c r="E92" s="19" t="s">
        <v>135</v>
      </c>
      <c r="F92" s="21" t="s">
        <v>374</v>
      </c>
      <c r="G92" s="20">
        <f>H92/G133</f>
        <v>598786.88672181033</v>
      </c>
      <c r="H92" s="20">
        <v>1383395308</v>
      </c>
    </row>
    <row r="93" spans="1:8" ht="46.5" x14ac:dyDescent="0.35">
      <c r="A93" s="23">
        <v>8</v>
      </c>
      <c r="B93" s="24" t="s">
        <v>232</v>
      </c>
      <c r="C93" s="19" t="s">
        <v>125</v>
      </c>
      <c r="D93" s="21" t="s">
        <v>120</v>
      </c>
      <c r="E93" s="19" t="s">
        <v>126</v>
      </c>
      <c r="F93" s="40">
        <v>44806</v>
      </c>
      <c r="G93" s="32">
        <v>269326</v>
      </c>
      <c r="H93" s="32">
        <f>G93*G133</f>
        <v>622231937.57999992</v>
      </c>
    </row>
    <row r="94" spans="1:8" ht="62" x14ac:dyDescent="0.35">
      <c r="A94" s="23">
        <v>9</v>
      </c>
      <c r="B94" s="24" t="s">
        <v>231</v>
      </c>
      <c r="C94" s="24" t="s">
        <v>136</v>
      </c>
      <c r="D94" s="21" t="s">
        <v>120</v>
      </c>
      <c r="E94" s="19" t="s">
        <v>137</v>
      </c>
      <c r="F94" s="40">
        <v>44744</v>
      </c>
      <c r="G94" s="20">
        <f>H94/G133</f>
        <v>385226.35294525028</v>
      </c>
      <c r="H94" s="20">
        <v>890000000</v>
      </c>
    </row>
    <row r="95" spans="1:8" ht="31" x14ac:dyDescent="0.35">
      <c r="A95" s="23">
        <v>10</v>
      </c>
      <c r="B95" s="24" t="s">
        <v>230</v>
      </c>
      <c r="C95" s="24" t="s">
        <v>138</v>
      </c>
      <c r="D95" s="21" t="s">
        <v>120</v>
      </c>
      <c r="E95" s="19" t="s">
        <v>139</v>
      </c>
      <c r="F95" s="40">
        <v>44807</v>
      </c>
      <c r="G95" s="32">
        <f>H95/G133</f>
        <v>705571.4183688045</v>
      </c>
      <c r="H95" s="32">
        <v>1630102815</v>
      </c>
    </row>
    <row r="96" spans="1:8" ht="31" x14ac:dyDescent="0.35">
      <c r="A96" s="23">
        <v>11</v>
      </c>
      <c r="B96" s="24" t="s">
        <v>229</v>
      </c>
      <c r="C96" s="24" t="s">
        <v>140</v>
      </c>
      <c r="D96" s="21" t="s">
        <v>120</v>
      </c>
      <c r="E96" s="19" t="s">
        <v>141</v>
      </c>
      <c r="F96" s="40">
        <v>44807</v>
      </c>
      <c r="G96" s="20">
        <v>1359972</v>
      </c>
      <c r="H96" s="20">
        <f>G96*G133</f>
        <v>3141984110.7599998</v>
      </c>
    </row>
    <row r="97" spans="1:8" ht="31" x14ac:dyDescent="0.35">
      <c r="A97" s="23">
        <v>12</v>
      </c>
      <c r="B97" s="24" t="s">
        <v>228</v>
      </c>
      <c r="C97" s="24" t="s">
        <v>142</v>
      </c>
      <c r="D97" s="21" t="s">
        <v>11</v>
      </c>
      <c r="E97" s="19" t="s">
        <v>143</v>
      </c>
      <c r="F97" s="40">
        <v>44807</v>
      </c>
      <c r="G97" s="32">
        <f>H97/G133</f>
        <v>4237858.5249726232</v>
      </c>
      <c r="H97" s="32">
        <v>9790851686</v>
      </c>
    </row>
    <row r="98" spans="1:8" ht="31" x14ac:dyDescent="0.35">
      <c r="A98" s="23">
        <v>13</v>
      </c>
      <c r="B98" s="24" t="s">
        <v>227</v>
      </c>
      <c r="C98" s="24" t="s">
        <v>144</v>
      </c>
      <c r="D98" s="21" t="s">
        <v>120</v>
      </c>
      <c r="E98" s="19" t="s">
        <v>145</v>
      </c>
      <c r="F98" s="40">
        <v>44595</v>
      </c>
      <c r="G98" s="32">
        <f>H98/G133</f>
        <v>562269.06848805153</v>
      </c>
      <c r="H98" s="32">
        <v>1299027097</v>
      </c>
    </row>
    <row r="99" spans="1:8" ht="31" x14ac:dyDescent="0.35">
      <c r="A99" s="23">
        <v>14</v>
      </c>
      <c r="B99" s="24" t="s">
        <v>226</v>
      </c>
      <c r="C99" s="24" t="s">
        <v>146</v>
      </c>
      <c r="D99" s="21" t="s">
        <v>120</v>
      </c>
      <c r="E99" s="19" t="s">
        <v>121</v>
      </c>
      <c r="F99" s="21" t="s">
        <v>376</v>
      </c>
      <c r="G99" s="32">
        <f>H99/G133</f>
        <v>91978.894789921789</v>
      </c>
      <c r="H99" s="32">
        <v>212501600</v>
      </c>
    </row>
    <row r="100" spans="1:8" ht="31" x14ac:dyDescent="0.35">
      <c r="A100" s="23">
        <v>15</v>
      </c>
      <c r="B100" s="24" t="s">
        <v>225</v>
      </c>
      <c r="C100" s="24" t="s">
        <v>147</v>
      </c>
      <c r="D100" s="21" t="s">
        <v>120</v>
      </c>
      <c r="E100" s="19" t="s">
        <v>148</v>
      </c>
      <c r="F100" s="40">
        <v>44779</v>
      </c>
      <c r="G100" s="32">
        <f>H100/G133</f>
        <v>51604.895837391196</v>
      </c>
      <c r="H100" s="32">
        <v>119224339</v>
      </c>
    </row>
    <row r="101" spans="1:8" ht="62" x14ac:dyDescent="0.35">
      <c r="A101" s="23">
        <v>16</v>
      </c>
      <c r="B101" s="24" t="s">
        <v>293</v>
      </c>
      <c r="C101" s="24" t="s">
        <v>294</v>
      </c>
      <c r="D101" s="21" t="s">
        <v>120</v>
      </c>
      <c r="E101" s="19" t="s">
        <v>295</v>
      </c>
      <c r="F101" s="40">
        <v>44687</v>
      </c>
      <c r="G101" s="20">
        <f>H101/G133</f>
        <v>105102.95066072812</v>
      </c>
      <c r="H101" s="20">
        <v>242822500</v>
      </c>
    </row>
    <row r="102" spans="1:8" ht="62" x14ac:dyDescent="0.35">
      <c r="A102" s="23">
        <v>17</v>
      </c>
      <c r="B102" s="24" t="s">
        <v>326</v>
      </c>
      <c r="C102" s="24" t="s">
        <v>294</v>
      </c>
      <c r="D102" s="21" t="s">
        <v>120</v>
      </c>
      <c r="E102" s="19" t="s">
        <v>295</v>
      </c>
      <c r="F102" s="40" t="s">
        <v>377</v>
      </c>
      <c r="G102" s="20">
        <f>H102/G133</f>
        <v>304729.1945306515</v>
      </c>
      <c r="H102" s="20">
        <v>704025000</v>
      </c>
    </row>
    <row r="103" spans="1:8" ht="31" x14ac:dyDescent="0.35">
      <c r="A103" s="23">
        <v>18</v>
      </c>
      <c r="B103" s="24" t="s">
        <v>327</v>
      </c>
      <c r="C103" s="24" t="s">
        <v>328</v>
      </c>
      <c r="D103" s="21" t="s">
        <v>120</v>
      </c>
      <c r="E103" s="19" t="s">
        <v>329</v>
      </c>
      <c r="F103" s="21" t="s">
        <v>377</v>
      </c>
      <c r="G103" s="20">
        <f>H103/G133</f>
        <v>244602.4161050586</v>
      </c>
      <c r="H103" s="20">
        <v>565112300</v>
      </c>
    </row>
    <row r="104" spans="1:8" ht="62" x14ac:dyDescent="0.35">
      <c r="A104" s="23">
        <v>19</v>
      </c>
      <c r="B104" s="24" t="s">
        <v>340</v>
      </c>
      <c r="C104" s="24" t="s">
        <v>341</v>
      </c>
      <c r="D104" s="21" t="s">
        <v>11</v>
      </c>
      <c r="E104" s="19" t="s">
        <v>342</v>
      </c>
      <c r="F104" s="21" t="s">
        <v>377</v>
      </c>
      <c r="G104" s="20">
        <f>H104/G133</f>
        <v>143061.21852722339</v>
      </c>
      <c r="H104" s="20">
        <v>330518625</v>
      </c>
    </row>
    <row r="105" spans="1:8" ht="62" x14ac:dyDescent="0.35">
      <c r="A105" s="23">
        <v>20</v>
      </c>
      <c r="B105" s="24" t="s">
        <v>343</v>
      </c>
      <c r="C105" s="24" t="s">
        <v>344</v>
      </c>
      <c r="D105" s="21" t="s">
        <v>345</v>
      </c>
      <c r="E105" s="19" t="s">
        <v>346</v>
      </c>
      <c r="F105" s="21" t="s">
        <v>377</v>
      </c>
      <c r="G105" s="20">
        <f>H105/G133</f>
        <v>51127.853865032273</v>
      </c>
      <c r="H105" s="20">
        <v>118122214.62</v>
      </c>
    </row>
    <row r="106" spans="1:8" x14ac:dyDescent="0.35">
      <c r="A106" s="23"/>
      <c r="B106" s="17" t="s">
        <v>33</v>
      </c>
      <c r="C106" s="19"/>
      <c r="D106" s="21"/>
      <c r="E106" s="19"/>
      <c r="F106" s="21"/>
      <c r="G106" s="22">
        <f>H106/G133</f>
        <v>14789001.058034997</v>
      </c>
      <c r="H106" s="22">
        <f>SUM(H86:H105)</f>
        <v>34167472814.409996</v>
      </c>
    </row>
    <row r="107" spans="1:8" ht="17.5" x14ac:dyDescent="0.35">
      <c r="A107" s="33" t="s">
        <v>259</v>
      </c>
      <c r="B107" s="34" t="s">
        <v>149</v>
      </c>
      <c r="C107" s="19"/>
      <c r="D107" s="21"/>
      <c r="E107" s="19"/>
      <c r="F107" s="21"/>
      <c r="G107" s="20"/>
      <c r="H107" s="19"/>
    </row>
    <row r="108" spans="1:8" ht="31" x14ac:dyDescent="0.35">
      <c r="A108" s="23">
        <v>1</v>
      </c>
      <c r="B108" s="24" t="s">
        <v>224</v>
      </c>
      <c r="C108" s="24" t="s">
        <v>278</v>
      </c>
      <c r="D108" s="21" t="s">
        <v>120</v>
      </c>
      <c r="E108" s="19" t="s">
        <v>151</v>
      </c>
      <c r="F108" s="40">
        <v>44595</v>
      </c>
      <c r="G108" s="20">
        <v>1007400</v>
      </c>
      <c r="H108" s="20">
        <v>2317020000</v>
      </c>
    </row>
    <row r="109" spans="1:8" ht="31" x14ac:dyDescent="0.35">
      <c r="A109" s="23">
        <v>2</v>
      </c>
      <c r="B109" s="24" t="s">
        <v>223</v>
      </c>
      <c r="C109" s="24" t="s">
        <v>279</v>
      </c>
      <c r="D109" s="21" t="s">
        <v>120</v>
      </c>
      <c r="E109" s="19" t="s">
        <v>153</v>
      </c>
      <c r="F109" s="40">
        <v>44595</v>
      </c>
      <c r="G109" s="20">
        <v>1007400</v>
      </c>
      <c r="H109" s="20">
        <v>2317020000</v>
      </c>
    </row>
    <row r="110" spans="1:8" ht="31" x14ac:dyDescent="0.35">
      <c r="A110" s="23">
        <v>3</v>
      </c>
      <c r="B110" s="24" t="s">
        <v>222</v>
      </c>
      <c r="C110" s="24" t="s">
        <v>280</v>
      </c>
      <c r="D110" s="21" t="s">
        <v>120</v>
      </c>
      <c r="E110" s="19" t="s">
        <v>155</v>
      </c>
      <c r="F110" s="40">
        <v>44776</v>
      </c>
      <c r="G110" s="20">
        <v>1807800</v>
      </c>
      <c r="H110" s="20">
        <v>4158536574</v>
      </c>
    </row>
    <row r="111" spans="1:8" ht="31" x14ac:dyDescent="0.35">
      <c r="A111" s="23">
        <v>4</v>
      </c>
      <c r="B111" s="24" t="s">
        <v>221</v>
      </c>
      <c r="C111" s="24" t="s">
        <v>279</v>
      </c>
      <c r="D111" s="21" t="s">
        <v>120</v>
      </c>
      <c r="E111" s="19" t="s">
        <v>153</v>
      </c>
      <c r="F111" s="40">
        <v>44595</v>
      </c>
      <c r="G111" s="20">
        <v>793500</v>
      </c>
      <c r="H111" s="20">
        <v>1825311855</v>
      </c>
    </row>
    <row r="112" spans="1:8" ht="31" x14ac:dyDescent="0.35">
      <c r="A112" s="23">
        <v>5</v>
      </c>
      <c r="B112" s="24" t="s">
        <v>219</v>
      </c>
      <c r="C112" s="24" t="s">
        <v>278</v>
      </c>
      <c r="D112" s="21" t="s">
        <v>120</v>
      </c>
      <c r="E112" s="19" t="s">
        <v>151</v>
      </c>
      <c r="F112" s="40">
        <v>44595</v>
      </c>
      <c r="G112" s="20">
        <v>793500</v>
      </c>
      <c r="H112" s="20">
        <v>1825311855</v>
      </c>
    </row>
    <row r="113" spans="1:8" ht="31" x14ac:dyDescent="0.35">
      <c r="A113" s="23">
        <v>6</v>
      </c>
      <c r="B113" s="24" t="s">
        <v>220</v>
      </c>
      <c r="C113" s="24" t="s">
        <v>281</v>
      </c>
      <c r="D113" s="21" t="s">
        <v>120</v>
      </c>
      <c r="E113" s="19" t="s">
        <v>157</v>
      </c>
      <c r="F113" s="40">
        <v>44565</v>
      </c>
      <c r="G113" s="20">
        <v>264500</v>
      </c>
      <c r="H113" s="20">
        <v>608437285</v>
      </c>
    </row>
    <row r="114" spans="1:8" ht="31" x14ac:dyDescent="0.35">
      <c r="A114" s="23">
        <v>7</v>
      </c>
      <c r="B114" s="24" t="s">
        <v>219</v>
      </c>
      <c r="C114" s="24" t="s">
        <v>282</v>
      </c>
      <c r="D114" s="21" t="s">
        <v>120</v>
      </c>
      <c r="E114" s="19" t="s">
        <v>159</v>
      </c>
      <c r="F114" s="40">
        <v>44595</v>
      </c>
      <c r="G114" s="20">
        <v>793500</v>
      </c>
      <c r="H114" s="20">
        <v>1825311855</v>
      </c>
    </row>
    <row r="115" spans="1:8" ht="31" x14ac:dyDescent="0.35">
      <c r="A115" s="23">
        <v>8</v>
      </c>
      <c r="B115" s="24" t="s">
        <v>218</v>
      </c>
      <c r="C115" s="24" t="s">
        <v>283</v>
      </c>
      <c r="D115" s="21" t="s">
        <v>120</v>
      </c>
      <c r="E115" s="19" t="s">
        <v>163</v>
      </c>
      <c r="F115" s="21" t="s">
        <v>378</v>
      </c>
      <c r="G115" s="20">
        <v>511000</v>
      </c>
      <c r="H115" s="20">
        <f>G115*G133</f>
        <v>1180578630</v>
      </c>
    </row>
    <row r="116" spans="1:8" ht="31" x14ac:dyDescent="0.35">
      <c r="A116" s="23">
        <v>9</v>
      </c>
      <c r="B116" s="24" t="s">
        <v>217</v>
      </c>
      <c r="C116" s="24" t="s">
        <v>283</v>
      </c>
      <c r="D116" s="21" t="s">
        <v>120</v>
      </c>
      <c r="E116" s="19" t="s">
        <v>163</v>
      </c>
      <c r="F116" s="21" t="s">
        <v>379</v>
      </c>
      <c r="G116" s="20">
        <v>511000</v>
      </c>
      <c r="H116" s="20">
        <f>G116*G133</f>
        <v>1180578630</v>
      </c>
    </row>
    <row r="117" spans="1:8" ht="46.5" x14ac:dyDescent="0.35">
      <c r="A117" s="23">
        <v>10</v>
      </c>
      <c r="B117" s="24" t="s">
        <v>311</v>
      </c>
      <c r="C117" s="24" t="s">
        <v>312</v>
      </c>
      <c r="D117" s="21" t="s">
        <v>120</v>
      </c>
      <c r="E117" s="19" t="s">
        <v>313</v>
      </c>
      <c r="F117" s="21" t="s">
        <v>377</v>
      </c>
      <c r="G117" s="20">
        <f>H117/G133</f>
        <v>3057463.6523786648</v>
      </c>
      <c r="H117" s="20">
        <v>7063750000</v>
      </c>
    </row>
    <row r="118" spans="1:8" ht="31" x14ac:dyDescent="0.35">
      <c r="A118" s="23">
        <v>11</v>
      </c>
      <c r="B118" s="24" t="s">
        <v>216</v>
      </c>
      <c r="C118" s="24" t="s">
        <v>284</v>
      </c>
      <c r="D118" s="21" t="s">
        <v>96</v>
      </c>
      <c r="E118" s="19" t="s">
        <v>163</v>
      </c>
      <c r="F118" s="21" t="s">
        <v>380</v>
      </c>
      <c r="G118" s="20">
        <v>66600</v>
      </c>
      <c r="H118" s="20">
        <v>153180000</v>
      </c>
    </row>
    <row r="119" spans="1:8" ht="31" x14ac:dyDescent="0.35">
      <c r="A119" s="23">
        <v>12</v>
      </c>
      <c r="B119" s="24" t="s">
        <v>215</v>
      </c>
      <c r="C119" s="24" t="s">
        <v>283</v>
      </c>
      <c r="D119" s="21" t="s">
        <v>120</v>
      </c>
      <c r="E119" s="19" t="s">
        <v>163</v>
      </c>
      <c r="F119" s="21" t="s">
        <v>379</v>
      </c>
      <c r="G119" s="20">
        <f>H119/G133</f>
        <v>687174.55947851611</v>
      </c>
      <c r="H119" s="20">
        <v>1587600000</v>
      </c>
    </row>
    <row r="120" spans="1:8" ht="31" x14ac:dyDescent="0.35">
      <c r="A120" s="23">
        <v>13</v>
      </c>
      <c r="B120" s="24" t="s">
        <v>214</v>
      </c>
      <c r="C120" s="24" t="s">
        <v>285</v>
      </c>
      <c r="D120" s="21" t="s">
        <v>120</v>
      </c>
      <c r="E120" s="19" t="s">
        <v>169</v>
      </c>
      <c r="F120" s="21" t="s">
        <v>381</v>
      </c>
      <c r="G120" s="20">
        <f>H120/G133</f>
        <v>175290.97574805332</v>
      </c>
      <c r="H120" s="20">
        <v>404980000</v>
      </c>
    </row>
    <row r="121" spans="1:8" ht="31" x14ac:dyDescent="0.35">
      <c r="A121" s="23">
        <v>14</v>
      </c>
      <c r="B121" s="24" t="s">
        <v>213</v>
      </c>
      <c r="C121" s="24" t="s">
        <v>286</v>
      </c>
      <c r="D121" s="21" t="s">
        <v>120</v>
      </c>
      <c r="E121" s="19" t="s">
        <v>171</v>
      </c>
      <c r="F121" s="21" t="s">
        <v>382</v>
      </c>
      <c r="G121" s="20">
        <f>H121/G133</f>
        <v>60380.984534676863</v>
      </c>
      <c r="H121" s="20">
        <v>139500000</v>
      </c>
    </row>
    <row r="122" spans="1:8" ht="31" x14ac:dyDescent="0.35">
      <c r="A122" s="23">
        <v>15</v>
      </c>
      <c r="B122" s="24" t="s">
        <v>212</v>
      </c>
      <c r="C122" s="24" t="s">
        <v>285</v>
      </c>
      <c r="D122" s="21" t="s">
        <v>120</v>
      </c>
      <c r="E122" s="19" t="s">
        <v>169</v>
      </c>
      <c r="F122" s="21" t="s">
        <v>381</v>
      </c>
      <c r="G122" s="20">
        <f>H122/G133</f>
        <v>99466.439859240898</v>
      </c>
      <c r="H122" s="20">
        <v>229800300</v>
      </c>
    </row>
    <row r="123" spans="1:8" ht="31" x14ac:dyDescent="0.35">
      <c r="A123" s="23">
        <v>16</v>
      </c>
      <c r="B123" s="19" t="s">
        <v>314</v>
      </c>
      <c r="C123" s="19" t="s">
        <v>324</v>
      </c>
      <c r="D123" s="21" t="s">
        <v>96</v>
      </c>
      <c r="E123" s="19" t="s">
        <v>315</v>
      </c>
      <c r="F123" s="40">
        <v>44775</v>
      </c>
      <c r="G123" s="35">
        <f>H123/G133</f>
        <v>860915.97304281208</v>
      </c>
      <c r="H123" s="36">
        <v>1989000000</v>
      </c>
    </row>
    <row r="124" spans="1:8" ht="31" x14ac:dyDescent="0.35">
      <c r="A124" s="23">
        <v>17</v>
      </c>
      <c r="B124" s="19" t="s">
        <v>320</v>
      </c>
      <c r="C124" s="19" t="s">
        <v>321</v>
      </c>
      <c r="D124" s="21" t="s">
        <v>322</v>
      </c>
      <c r="E124" s="19" t="s">
        <v>323</v>
      </c>
      <c r="F124" s="21" t="s">
        <v>383</v>
      </c>
      <c r="G124" s="35">
        <f>H124/G133</f>
        <v>45662.022308501386</v>
      </c>
      <c r="H124" s="36">
        <v>105494340</v>
      </c>
    </row>
    <row r="125" spans="1:8" ht="31" x14ac:dyDescent="0.35">
      <c r="A125" s="23">
        <v>18</v>
      </c>
      <c r="B125" s="24" t="s">
        <v>351</v>
      </c>
      <c r="C125" s="24" t="s">
        <v>352</v>
      </c>
      <c r="D125" s="21" t="s">
        <v>353</v>
      </c>
      <c r="E125" s="19" t="s">
        <v>354</v>
      </c>
      <c r="F125" s="21" t="s">
        <v>384</v>
      </c>
      <c r="G125" s="20">
        <f>H125/G133</f>
        <v>952244.91739275341</v>
      </c>
      <c r="H125" s="20">
        <v>2200000000</v>
      </c>
    </row>
    <row r="126" spans="1:8" ht="31" x14ac:dyDescent="0.35">
      <c r="A126" s="23">
        <v>19</v>
      </c>
      <c r="B126" s="24" t="s">
        <v>325</v>
      </c>
      <c r="C126" s="24" t="s">
        <v>175</v>
      </c>
      <c r="D126" s="21" t="s">
        <v>176</v>
      </c>
      <c r="E126" s="19" t="s">
        <v>268</v>
      </c>
      <c r="F126" s="40">
        <v>44621</v>
      </c>
      <c r="G126" s="20">
        <f>H126/G133</f>
        <v>105141.41010158723</v>
      </c>
      <c r="H126" s="20">
        <v>242911354</v>
      </c>
    </row>
    <row r="127" spans="1:8" ht="62" x14ac:dyDescent="0.35">
      <c r="A127" s="23">
        <v>20</v>
      </c>
      <c r="B127" s="24" t="s">
        <v>291</v>
      </c>
      <c r="C127" s="24" t="s">
        <v>290</v>
      </c>
      <c r="D127" s="21" t="s">
        <v>96</v>
      </c>
      <c r="E127" s="24" t="s">
        <v>68</v>
      </c>
      <c r="F127" s="21" t="s">
        <v>385</v>
      </c>
      <c r="G127" s="20">
        <f>H127/G133</f>
        <v>3557252.728467362</v>
      </c>
      <c r="H127" s="20">
        <v>8218427696.1599998</v>
      </c>
    </row>
    <row r="128" spans="1:8" ht="15" x14ac:dyDescent="0.35">
      <c r="A128" s="27"/>
      <c r="B128" s="17" t="s">
        <v>33</v>
      </c>
      <c r="C128" s="17"/>
      <c r="D128" s="18"/>
      <c r="E128" s="17"/>
      <c r="F128" s="18"/>
      <c r="G128" s="22">
        <f>H128/G133</f>
        <v>17128613.823202748</v>
      </c>
      <c r="H128" s="22">
        <f>SUM(H108:H127)</f>
        <v>39572750374.160004</v>
      </c>
    </row>
    <row r="129" spans="1:8" ht="17.5" x14ac:dyDescent="0.35">
      <c r="A129" s="33" t="s">
        <v>258</v>
      </c>
      <c r="B129" s="45" t="s">
        <v>172</v>
      </c>
      <c r="C129" s="45"/>
      <c r="D129" s="21"/>
      <c r="E129" s="19"/>
      <c r="F129" s="21"/>
      <c r="G129" s="19"/>
      <c r="H129" s="19"/>
    </row>
    <row r="130" spans="1:8" x14ac:dyDescent="0.35">
      <c r="A130" s="23"/>
      <c r="B130" s="24" t="s">
        <v>177</v>
      </c>
      <c r="C130" s="19"/>
      <c r="D130" s="21"/>
      <c r="E130" s="19"/>
      <c r="F130" s="21"/>
      <c r="G130" s="20">
        <f>H130/G133</f>
        <v>683133.98994948773</v>
      </c>
      <c r="H130" s="20">
        <v>1578264951</v>
      </c>
    </row>
    <row r="131" spans="1:8" x14ac:dyDescent="0.35">
      <c r="A131" s="23"/>
      <c r="B131" s="30" t="s">
        <v>33</v>
      </c>
      <c r="C131" s="19"/>
      <c r="D131" s="21"/>
      <c r="E131" s="19"/>
      <c r="F131" s="21"/>
      <c r="G131" s="22">
        <f>H131/G133</f>
        <v>683133.98994948773</v>
      </c>
      <c r="H131" s="22">
        <f>SUM(H130)</f>
        <v>1578264951</v>
      </c>
    </row>
    <row r="132" spans="1:8" ht="17.5" x14ac:dyDescent="0.35">
      <c r="A132" s="23"/>
      <c r="B132" s="33" t="s">
        <v>178</v>
      </c>
      <c r="C132" s="34"/>
      <c r="D132" s="21"/>
      <c r="E132" s="19"/>
      <c r="F132" s="21"/>
      <c r="G132" s="22">
        <f>H132/G133</f>
        <v>102146453.54960114</v>
      </c>
      <c r="H132" s="22">
        <f>H20+H75+H84+H106+H128+H131</f>
        <v>235992016029.25</v>
      </c>
    </row>
    <row r="133" spans="1:8" x14ac:dyDescent="0.35">
      <c r="E133" s="2" t="s">
        <v>300</v>
      </c>
      <c r="G133" s="37">
        <v>2310.33</v>
      </c>
    </row>
    <row r="137" spans="1:8" hidden="1" x14ac:dyDescent="0.35">
      <c r="B137" s="4" t="s">
        <v>179</v>
      </c>
    </row>
    <row r="138" spans="1:8" ht="30" hidden="1" x14ac:dyDescent="0.35">
      <c r="B138" s="17" t="s">
        <v>180</v>
      </c>
      <c r="C138" s="18" t="s">
        <v>182</v>
      </c>
      <c r="D138" s="18" t="s">
        <v>206</v>
      </c>
      <c r="G138" s="11"/>
      <c r="H138" s="11"/>
    </row>
    <row r="139" spans="1:8" hidden="1" x14ac:dyDescent="0.35">
      <c r="B139" s="19" t="s">
        <v>184</v>
      </c>
      <c r="C139" s="20">
        <f>H20</f>
        <v>80139866184.179993</v>
      </c>
      <c r="D139" s="21">
        <v>16</v>
      </c>
      <c r="H139" s="6"/>
    </row>
    <row r="140" spans="1:8" hidden="1" x14ac:dyDescent="0.35">
      <c r="B140" s="19" t="s">
        <v>34</v>
      </c>
      <c r="C140" s="20">
        <f>H75</f>
        <v>68649787418.5</v>
      </c>
      <c r="D140" s="21">
        <v>35</v>
      </c>
      <c r="H140" s="6"/>
    </row>
    <row r="141" spans="1:8" hidden="1" x14ac:dyDescent="0.35">
      <c r="B141" s="19" t="s">
        <v>103</v>
      </c>
      <c r="C141" s="20">
        <f>H84</f>
        <v>11883874287</v>
      </c>
      <c r="D141" s="21">
        <v>7</v>
      </c>
      <c r="H141" s="6"/>
    </row>
    <row r="142" spans="1:8" hidden="1" x14ac:dyDescent="0.35">
      <c r="B142" s="19" t="s">
        <v>118</v>
      </c>
      <c r="C142" s="20">
        <f>H106</f>
        <v>34167472814.409996</v>
      </c>
      <c r="D142" s="21">
        <v>20</v>
      </c>
      <c r="H142" s="6"/>
    </row>
    <row r="143" spans="1:8" hidden="1" x14ac:dyDescent="0.35">
      <c r="B143" s="19" t="s">
        <v>149</v>
      </c>
      <c r="C143" s="20">
        <f>H128</f>
        <v>39572750374.160004</v>
      </c>
      <c r="D143" s="21">
        <v>20</v>
      </c>
      <c r="H143" s="6"/>
    </row>
    <row r="144" spans="1:8" hidden="1" x14ac:dyDescent="0.35">
      <c r="B144" s="19" t="s">
        <v>185</v>
      </c>
      <c r="C144" s="20">
        <v>1578264951</v>
      </c>
      <c r="D144" s="21"/>
      <c r="H144" s="6"/>
    </row>
    <row r="145" spans="1:8" ht="15" hidden="1" x14ac:dyDescent="0.35">
      <c r="A145" s="7"/>
      <c r="B145" s="17" t="s">
        <v>186</v>
      </c>
      <c r="C145" s="22">
        <f>SUM(C139:C144)</f>
        <v>235992016029.25</v>
      </c>
      <c r="D145" s="18">
        <f>SUM(D139:D144)</f>
        <v>98</v>
      </c>
      <c r="E145" s="38"/>
      <c r="F145" s="41"/>
      <c r="G145" s="4"/>
      <c r="H145" s="8"/>
    </row>
    <row r="146" spans="1:8" hidden="1" x14ac:dyDescent="0.35">
      <c r="B146" s="2" t="s">
        <v>386</v>
      </c>
      <c r="C146" s="43">
        <f>C145-C147</f>
        <v>5812016029.25</v>
      </c>
    </row>
    <row r="147" spans="1:8" hidden="1" x14ac:dyDescent="0.35">
      <c r="B147" s="2" t="s">
        <v>387</v>
      </c>
      <c r="C147" s="6">
        <v>230180000000</v>
      </c>
    </row>
    <row r="148" spans="1:8" hidden="1" x14ac:dyDescent="0.35"/>
    <row r="149" spans="1:8" hidden="1" x14ac:dyDescent="0.35"/>
    <row r="153" spans="1:8" x14ac:dyDescent="0.35">
      <c r="D153" s="39"/>
    </row>
    <row r="156" spans="1:8" x14ac:dyDescent="0.35">
      <c r="D156" s="39"/>
    </row>
  </sheetData>
  <mergeCells count="2">
    <mergeCell ref="A1:H1"/>
    <mergeCell ref="B129:C12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1"/>
  <sheetViews>
    <sheetView topLeftCell="A75" workbookViewId="0">
      <selection activeCell="E122" sqref="E122"/>
    </sheetView>
  </sheetViews>
  <sheetFormatPr defaultRowHeight="15.5" x14ac:dyDescent="0.35"/>
  <cols>
    <col min="1" max="1" width="9.1796875" style="1"/>
    <col min="2" max="2" width="44" style="2" customWidth="1"/>
    <col min="3" max="3" width="26.81640625" style="2" customWidth="1"/>
    <col min="4" max="4" width="18.26953125" style="12" customWidth="1"/>
    <col min="5" max="5" width="25.81640625" style="2" customWidth="1"/>
    <col min="6" max="6" width="18.81640625" style="2" customWidth="1"/>
    <col min="7" max="7" width="20.81640625" style="2" customWidth="1"/>
    <col min="9" max="9" width="14.54296875" customWidth="1"/>
  </cols>
  <sheetData>
    <row r="1" spans="1:9" ht="17.5" x14ac:dyDescent="0.35">
      <c r="A1" s="46" t="s">
        <v>0</v>
      </c>
      <c r="B1" s="46"/>
      <c r="C1" s="46"/>
      <c r="D1" s="46"/>
      <c r="E1" s="46"/>
      <c r="F1" s="46"/>
      <c r="G1" s="46"/>
    </row>
    <row r="2" spans="1:9" ht="45" x14ac:dyDescent="0.35">
      <c r="A2" s="11" t="s">
        <v>205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9" ht="20" x14ac:dyDescent="0.35">
      <c r="A3" s="15" t="s">
        <v>7</v>
      </c>
      <c r="B3" s="16" t="s">
        <v>8</v>
      </c>
    </row>
    <row r="4" spans="1:9" ht="31" x14ac:dyDescent="0.35">
      <c r="A4" s="1">
        <v>1</v>
      </c>
      <c r="B4" s="5" t="s">
        <v>9</v>
      </c>
      <c r="C4" s="2" t="s">
        <v>10</v>
      </c>
      <c r="D4" s="12" t="s">
        <v>11</v>
      </c>
      <c r="E4" s="2" t="s">
        <v>12</v>
      </c>
      <c r="F4" s="6">
        <f>G4/I4</f>
        <v>10698554.981755853</v>
      </c>
      <c r="G4" s="6">
        <v>24717192531</v>
      </c>
      <c r="I4">
        <v>2310.33</v>
      </c>
    </row>
    <row r="5" spans="1:9" ht="31" x14ac:dyDescent="0.35">
      <c r="A5" s="1">
        <v>2</v>
      </c>
      <c r="B5" s="5" t="s">
        <v>13</v>
      </c>
      <c r="C5" s="5" t="s">
        <v>14</v>
      </c>
      <c r="D5" s="12" t="s">
        <v>11</v>
      </c>
      <c r="E5" s="2" t="s">
        <v>15</v>
      </c>
      <c r="F5" s="6">
        <f>G5/I4</f>
        <v>1892020.823864989</v>
      </c>
      <c r="G5" s="6">
        <v>4371192470</v>
      </c>
    </row>
    <row r="6" spans="1:9" ht="31" x14ac:dyDescent="0.35">
      <c r="A6" s="1">
        <v>3</v>
      </c>
      <c r="B6" s="5" t="s">
        <v>198</v>
      </c>
      <c r="C6" s="5" t="s">
        <v>14</v>
      </c>
      <c r="D6" s="12" t="s">
        <v>11</v>
      </c>
      <c r="E6" s="2" t="s">
        <v>15</v>
      </c>
      <c r="F6" s="6">
        <f>G6/I4</f>
        <v>1950701.3803222917</v>
      </c>
      <c r="G6" s="6">
        <v>4506763920</v>
      </c>
    </row>
    <row r="7" spans="1:9" ht="31" x14ac:dyDescent="0.35">
      <c r="A7" s="1">
        <v>4</v>
      </c>
      <c r="B7" s="5" t="s">
        <v>199</v>
      </c>
      <c r="C7" s="5" t="s">
        <v>14</v>
      </c>
      <c r="D7" s="12" t="s">
        <v>11</v>
      </c>
      <c r="E7" s="2" t="s">
        <v>15</v>
      </c>
      <c r="F7" s="6">
        <f>G7/I4</f>
        <v>1938504.3617145603</v>
      </c>
      <c r="G7" s="6">
        <v>4478584782</v>
      </c>
    </row>
    <row r="8" spans="1:9" ht="31" x14ac:dyDescent="0.35">
      <c r="A8" s="1">
        <v>5</v>
      </c>
      <c r="B8" s="5" t="s">
        <v>262</v>
      </c>
      <c r="C8" s="5" t="s">
        <v>16</v>
      </c>
      <c r="D8" s="12" t="s">
        <v>11</v>
      </c>
      <c r="E8" s="2" t="s">
        <v>17</v>
      </c>
      <c r="F8" s="6">
        <f>G8/I4</f>
        <v>1898371.4612198258</v>
      </c>
      <c r="G8" s="6">
        <v>4385864538</v>
      </c>
    </row>
    <row r="9" spans="1:9" ht="31" x14ac:dyDescent="0.35">
      <c r="A9" s="1">
        <v>6</v>
      </c>
      <c r="B9" s="5" t="s">
        <v>263</v>
      </c>
      <c r="C9" s="5" t="s">
        <v>18</v>
      </c>
      <c r="D9" s="12" t="s">
        <v>11</v>
      </c>
      <c r="E9" s="2" t="s">
        <v>19</v>
      </c>
      <c r="F9" s="6">
        <f>G9/I4</f>
        <v>2101017.6650088951</v>
      </c>
      <c r="G9" s="6">
        <v>4854044142</v>
      </c>
    </row>
    <row r="10" spans="1:9" ht="31" x14ac:dyDescent="0.35">
      <c r="A10" s="1">
        <v>7</v>
      </c>
      <c r="B10" s="5" t="s">
        <v>200</v>
      </c>
      <c r="C10" s="5" t="s">
        <v>20</v>
      </c>
      <c r="D10" s="12" t="s">
        <v>11</v>
      </c>
      <c r="E10" s="2" t="s">
        <v>21</v>
      </c>
      <c r="F10" s="6">
        <f>G10/I4</f>
        <v>2070199.4096081513</v>
      </c>
      <c r="G10" s="6">
        <v>4782843802</v>
      </c>
    </row>
    <row r="11" spans="1:9" ht="31" x14ac:dyDescent="0.35">
      <c r="A11" s="1">
        <v>8</v>
      </c>
      <c r="B11" s="5" t="s">
        <v>201</v>
      </c>
      <c r="C11" s="5" t="s">
        <v>22</v>
      </c>
      <c r="D11" s="12" t="s">
        <v>11</v>
      </c>
      <c r="E11" s="2" t="s">
        <v>23</v>
      </c>
      <c r="F11" s="6">
        <f>G11/I4</f>
        <v>2194988.9864218533</v>
      </c>
      <c r="G11" s="6">
        <v>5071148905</v>
      </c>
    </row>
    <row r="12" spans="1:9" ht="31" x14ac:dyDescent="0.35">
      <c r="A12" s="1">
        <v>9</v>
      </c>
      <c r="B12" s="5" t="s">
        <v>264</v>
      </c>
      <c r="C12" s="5" t="s">
        <v>24</v>
      </c>
      <c r="D12" s="12" t="s">
        <v>11</v>
      </c>
      <c r="E12" s="2" t="s">
        <v>25</v>
      </c>
      <c r="F12" s="6">
        <f>G12/I4</f>
        <v>2154122.1241121399</v>
      </c>
      <c r="G12" s="6">
        <v>4976732967</v>
      </c>
    </row>
    <row r="13" spans="1:9" ht="31" x14ac:dyDescent="0.35">
      <c r="A13" s="1">
        <v>10</v>
      </c>
      <c r="B13" s="5" t="s">
        <v>202</v>
      </c>
      <c r="C13" s="5" t="s">
        <v>26</v>
      </c>
      <c r="D13" s="12" t="s">
        <v>11</v>
      </c>
      <c r="E13" s="2" t="s">
        <v>27</v>
      </c>
      <c r="F13" s="6">
        <f>G13/I4</f>
        <v>2077717.1062142639</v>
      </c>
      <c r="G13" s="6">
        <v>4800212162</v>
      </c>
    </row>
    <row r="14" spans="1:9" ht="31" x14ac:dyDescent="0.35">
      <c r="A14" s="1">
        <v>11</v>
      </c>
      <c r="B14" s="5" t="s">
        <v>203</v>
      </c>
      <c r="C14" s="5" t="s">
        <v>28</v>
      </c>
      <c r="D14" s="12" t="s">
        <v>11</v>
      </c>
      <c r="E14" s="2" t="s">
        <v>29</v>
      </c>
      <c r="F14" s="6">
        <f>G14/I4</f>
        <v>2180930.4900165778</v>
      </c>
      <c r="G14" s="6">
        <v>5038669139</v>
      </c>
    </row>
    <row r="15" spans="1:9" ht="31" x14ac:dyDescent="0.35">
      <c r="A15" s="1">
        <v>12</v>
      </c>
      <c r="B15" s="5" t="s">
        <v>204</v>
      </c>
      <c r="C15" s="5" t="s">
        <v>30</v>
      </c>
      <c r="D15" s="12" t="s">
        <v>31</v>
      </c>
      <c r="E15" s="2" t="s">
        <v>32</v>
      </c>
      <c r="F15" s="6">
        <f>G15/I4</f>
        <v>854563.89346976404</v>
      </c>
      <c r="G15" s="6">
        <v>1974324600</v>
      </c>
    </row>
    <row r="16" spans="1:9" ht="15" x14ac:dyDescent="0.35">
      <c r="A16" s="7"/>
      <c r="B16" s="4" t="s">
        <v>33</v>
      </c>
      <c r="C16" s="4"/>
      <c r="D16" s="11"/>
      <c r="E16" s="4"/>
      <c r="F16" s="8">
        <f>G16/I4</f>
        <v>30794152.022871193</v>
      </c>
      <c r="G16" s="8">
        <v>71144653243</v>
      </c>
    </row>
    <row r="17" spans="1:7" ht="20" x14ac:dyDescent="0.35">
      <c r="A17" s="15" t="s">
        <v>187</v>
      </c>
      <c r="B17" s="16" t="s">
        <v>34</v>
      </c>
      <c r="C17" s="9"/>
    </row>
    <row r="18" spans="1:7" ht="30" x14ac:dyDescent="0.35">
      <c r="B18" s="4" t="s">
        <v>35</v>
      </c>
    </row>
    <row r="19" spans="1:7" ht="31" x14ac:dyDescent="0.35">
      <c r="A19" s="1">
        <v>1</v>
      </c>
      <c r="B19" s="5" t="s">
        <v>188</v>
      </c>
      <c r="C19" s="2" t="s">
        <v>36</v>
      </c>
      <c r="D19" s="12" t="s">
        <v>37</v>
      </c>
      <c r="E19" s="2" t="s">
        <v>38</v>
      </c>
      <c r="F19" s="6">
        <v>1956843</v>
      </c>
      <c r="G19" s="6">
        <v>4500739103</v>
      </c>
    </row>
    <row r="20" spans="1:7" ht="31" x14ac:dyDescent="0.35">
      <c r="A20" s="1">
        <v>2</v>
      </c>
      <c r="B20" s="5" t="s">
        <v>189</v>
      </c>
      <c r="C20" s="5" t="s">
        <v>39</v>
      </c>
      <c r="D20" s="12" t="s">
        <v>40</v>
      </c>
      <c r="E20" s="2" t="s">
        <v>41</v>
      </c>
      <c r="F20" s="6">
        <v>1649681</v>
      </c>
      <c r="G20" s="6">
        <v>3794266052</v>
      </c>
    </row>
    <row r="21" spans="1:7" ht="31" x14ac:dyDescent="0.35">
      <c r="A21" s="1">
        <v>3</v>
      </c>
      <c r="B21" s="5" t="s">
        <v>190</v>
      </c>
      <c r="C21" s="5" t="s">
        <v>39</v>
      </c>
      <c r="D21" s="12" t="s">
        <v>42</v>
      </c>
      <c r="E21" s="2" t="s">
        <v>41</v>
      </c>
      <c r="F21" s="6">
        <v>1649953</v>
      </c>
      <c r="G21" s="6">
        <v>3794891077</v>
      </c>
    </row>
    <row r="22" spans="1:7" ht="33.75" customHeight="1" x14ac:dyDescent="0.35">
      <c r="A22" s="1">
        <v>4</v>
      </c>
      <c r="B22" s="5" t="s">
        <v>191</v>
      </c>
      <c r="C22" s="5" t="s">
        <v>28</v>
      </c>
      <c r="D22" s="12" t="s">
        <v>43</v>
      </c>
      <c r="E22" s="2" t="s">
        <v>44</v>
      </c>
      <c r="F22" s="6">
        <v>1681109</v>
      </c>
      <c r="G22" s="6">
        <v>3866549889</v>
      </c>
    </row>
    <row r="23" spans="1:7" ht="46.5" x14ac:dyDescent="0.35">
      <c r="A23" s="1">
        <v>5</v>
      </c>
      <c r="B23" s="5" t="s">
        <v>192</v>
      </c>
      <c r="C23" s="5" t="s">
        <v>45</v>
      </c>
      <c r="D23" s="12" t="s">
        <v>46</v>
      </c>
      <c r="E23" s="2" t="s">
        <v>27</v>
      </c>
      <c r="F23" s="6">
        <v>559854</v>
      </c>
      <c r="G23" s="6">
        <v>1287664820</v>
      </c>
    </row>
    <row r="24" spans="1:7" ht="31" x14ac:dyDescent="0.35">
      <c r="A24" s="1">
        <v>6</v>
      </c>
      <c r="B24" s="5" t="s">
        <v>193</v>
      </c>
      <c r="C24" s="5" t="s">
        <v>47</v>
      </c>
      <c r="D24" s="12" t="s">
        <v>48</v>
      </c>
      <c r="E24" s="2" t="s">
        <v>49</v>
      </c>
      <c r="F24" s="6">
        <v>774403</v>
      </c>
      <c r="G24" s="6">
        <v>1781126325</v>
      </c>
    </row>
    <row r="25" spans="1:7" ht="31" x14ac:dyDescent="0.35">
      <c r="A25" s="1">
        <v>7</v>
      </c>
      <c r="B25" s="5" t="s">
        <v>194</v>
      </c>
      <c r="C25" s="5" t="s">
        <v>50</v>
      </c>
      <c r="D25" s="12" t="s">
        <v>51</v>
      </c>
      <c r="E25" s="2" t="s">
        <v>52</v>
      </c>
      <c r="F25" s="6">
        <v>531484</v>
      </c>
      <c r="G25" s="6">
        <v>1222412570</v>
      </c>
    </row>
    <row r="26" spans="1:7" ht="46.5" x14ac:dyDescent="0.35">
      <c r="A26" s="1">
        <v>8</v>
      </c>
      <c r="B26" s="5" t="s">
        <v>195</v>
      </c>
      <c r="C26" s="5" t="s">
        <v>53</v>
      </c>
      <c r="D26" s="12" t="s">
        <v>54</v>
      </c>
      <c r="E26" s="2" t="s">
        <v>55</v>
      </c>
      <c r="F26" s="6">
        <v>699071</v>
      </c>
      <c r="G26" s="6">
        <v>1607863642</v>
      </c>
    </row>
    <row r="27" spans="1:7" ht="15" x14ac:dyDescent="0.35">
      <c r="A27" s="7"/>
      <c r="B27" s="4" t="s">
        <v>33</v>
      </c>
      <c r="C27" s="4"/>
      <c r="D27" s="11"/>
      <c r="E27" s="4"/>
      <c r="F27" s="8">
        <v>9502397</v>
      </c>
      <c r="G27" s="8">
        <v>21855513477</v>
      </c>
    </row>
    <row r="28" spans="1:7" ht="30" x14ac:dyDescent="0.35">
      <c r="B28" s="3" t="s">
        <v>56</v>
      </c>
    </row>
    <row r="29" spans="1:7" ht="31" x14ac:dyDescent="0.35">
      <c r="A29" s="1">
        <v>9</v>
      </c>
      <c r="B29" s="5" t="s">
        <v>196</v>
      </c>
      <c r="C29" s="2" t="s">
        <v>57</v>
      </c>
      <c r="D29" s="12" t="s">
        <v>58</v>
      </c>
      <c r="E29" s="2" t="s">
        <v>49</v>
      </c>
      <c r="F29" s="6">
        <v>1128779</v>
      </c>
      <c r="G29" s="6">
        <v>2596192380</v>
      </c>
    </row>
    <row r="30" spans="1:7" ht="31" x14ac:dyDescent="0.35">
      <c r="A30" s="1">
        <v>10</v>
      </c>
      <c r="B30" s="5" t="s">
        <v>197</v>
      </c>
      <c r="C30" s="2" t="s">
        <v>59</v>
      </c>
      <c r="D30" s="12" t="s">
        <v>60</v>
      </c>
      <c r="E30" s="2" t="s">
        <v>61</v>
      </c>
      <c r="F30" s="6">
        <v>1239497</v>
      </c>
      <c r="G30" s="6">
        <v>2850843992</v>
      </c>
    </row>
    <row r="31" spans="1:7" ht="15" x14ac:dyDescent="0.35">
      <c r="A31" s="7"/>
      <c r="B31" s="4" t="s">
        <v>33</v>
      </c>
      <c r="C31" s="4"/>
      <c r="D31" s="11"/>
      <c r="E31" s="4"/>
      <c r="F31" s="4"/>
      <c r="G31" s="8">
        <v>5447036372</v>
      </c>
    </row>
    <row r="32" spans="1:7" ht="30" x14ac:dyDescent="0.35">
      <c r="B32" s="3" t="s">
        <v>62</v>
      </c>
    </row>
    <row r="33" spans="1:7" ht="46.5" x14ac:dyDescent="0.35">
      <c r="A33" s="1">
        <v>11</v>
      </c>
      <c r="B33" s="5" t="s">
        <v>257</v>
      </c>
      <c r="C33" s="5" t="s">
        <v>63</v>
      </c>
      <c r="D33" s="12" t="s">
        <v>64</v>
      </c>
      <c r="E33" s="2" t="s">
        <v>65</v>
      </c>
      <c r="F33" s="6">
        <v>1266826</v>
      </c>
      <c r="G33" s="6">
        <v>2913699000</v>
      </c>
    </row>
    <row r="34" spans="1:7" ht="46.5" x14ac:dyDescent="0.35">
      <c r="A34" s="1">
        <v>12</v>
      </c>
      <c r="B34" s="5" t="s">
        <v>265</v>
      </c>
      <c r="C34" s="5" t="s">
        <v>66</v>
      </c>
      <c r="D34" s="12" t="s">
        <v>67</v>
      </c>
      <c r="E34" s="2" t="s">
        <v>68</v>
      </c>
      <c r="F34" s="6">
        <v>1575529</v>
      </c>
      <c r="G34" s="6">
        <v>3623717800</v>
      </c>
    </row>
    <row r="35" spans="1:7" ht="46.5" x14ac:dyDescent="0.35">
      <c r="A35" s="1">
        <v>13</v>
      </c>
      <c r="B35" s="5" t="s">
        <v>256</v>
      </c>
      <c r="C35" s="2" t="s">
        <v>69</v>
      </c>
      <c r="D35" s="12" t="s">
        <v>70</v>
      </c>
      <c r="E35" s="2" t="s">
        <v>71</v>
      </c>
      <c r="F35" s="6">
        <v>1547840</v>
      </c>
      <c r="G35" s="6">
        <v>3560032600</v>
      </c>
    </row>
    <row r="36" spans="1:7" ht="46.5" x14ac:dyDescent="0.35">
      <c r="A36" s="1">
        <v>14</v>
      </c>
      <c r="B36" s="5" t="s">
        <v>266</v>
      </c>
      <c r="C36" s="2" t="s">
        <v>72</v>
      </c>
      <c r="D36" s="12" t="s">
        <v>73</v>
      </c>
      <c r="E36" s="2" t="s">
        <v>74</v>
      </c>
      <c r="F36" s="6">
        <v>1727257</v>
      </c>
      <c r="G36" s="6">
        <v>3972690800</v>
      </c>
    </row>
    <row r="37" spans="1:7" ht="46.5" x14ac:dyDescent="0.35">
      <c r="A37" s="1">
        <v>15</v>
      </c>
      <c r="B37" s="5" t="s">
        <v>255</v>
      </c>
      <c r="C37" s="5" t="s">
        <v>75</v>
      </c>
      <c r="D37" s="12" t="s">
        <v>76</v>
      </c>
      <c r="E37" s="2" t="s">
        <v>77</v>
      </c>
      <c r="F37" s="6">
        <v>1035845</v>
      </c>
      <c r="G37" s="6">
        <v>2382444400</v>
      </c>
    </row>
    <row r="38" spans="1:7" ht="15" x14ac:dyDescent="0.35">
      <c r="A38" s="7"/>
      <c r="B38" s="4" t="s">
        <v>33</v>
      </c>
      <c r="C38" s="4"/>
      <c r="D38" s="11"/>
      <c r="E38" s="4"/>
      <c r="F38" s="8">
        <v>7153298</v>
      </c>
      <c r="G38" s="8">
        <v>16452584600</v>
      </c>
    </row>
    <row r="39" spans="1:7" ht="30" x14ac:dyDescent="0.35">
      <c r="B39" s="3" t="s">
        <v>78</v>
      </c>
      <c r="C39" s="5"/>
    </row>
    <row r="40" spans="1:7" ht="46.5" x14ac:dyDescent="0.35">
      <c r="A40" s="1">
        <v>16</v>
      </c>
      <c r="B40" s="5" t="s">
        <v>254</v>
      </c>
      <c r="C40" s="5" t="s">
        <v>79</v>
      </c>
      <c r="D40" s="12" t="s">
        <v>54</v>
      </c>
      <c r="E40" s="2" t="s">
        <v>80</v>
      </c>
      <c r="F40" s="6">
        <v>525503</v>
      </c>
      <c r="G40" s="6">
        <v>1208656000</v>
      </c>
    </row>
    <row r="41" spans="1:7" ht="31" x14ac:dyDescent="0.35">
      <c r="A41" s="1">
        <v>16</v>
      </c>
      <c r="B41" s="5" t="s">
        <v>253</v>
      </c>
      <c r="C41" s="5" t="s">
        <v>81</v>
      </c>
      <c r="D41" s="12" t="s">
        <v>54</v>
      </c>
      <c r="E41" s="2" t="s">
        <v>82</v>
      </c>
      <c r="F41" s="6">
        <v>510863</v>
      </c>
      <c r="G41" s="6">
        <v>1174983750</v>
      </c>
    </row>
    <row r="42" spans="1:7" ht="31" x14ac:dyDescent="0.35">
      <c r="A42" s="1">
        <v>18</v>
      </c>
      <c r="B42" s="5" t="s">
        <v>252</v>
      </c>
      <c r="C42" s="5" t="s">
        <v>83</v>
      </c>
      <c r="D42" s="12" t="s">
        <v>54</v>
      </c>
      <c r="E42" s="2" t="s">
        <v>84</v>
      </c>
      <c r="F42" s="6">
        <v>521739</v>
      </c>
      <c r="G42" s="6">
        <v>1200000000</v>
      </c>
    </row>
    <row r="43" spans="1:7" ht="31" x14ac:dyDescent="0.35">
      <c r="A43" s="1">
        <v>19</v>
      </c>
      <c r="B43" s="5" t="s">
        <v>267</v>
      </c>
      <c r="C43" s="2" t="s">
        <v>85</v>
      </c>
      <c r="D43" s="12" t="s">
        <v>86</v>
      </c>
      <c r="F43" s="6">
        <v>737758</v>
      </c>
      <c r="G43" s="6">
        <v>1696842500</v>
      </c>
    </row>
    <row r="44" spans="1:7" ht="31" x14ac:dyDescent="0.35">
      <c r="A44" s="1">
        <v>20</v>
      </c>
      <c r="B44" s="5" t="s">
        <v>269</v>
      </c>
      <c r="C44" s="2" t="s">
        <v>87</v>
      </c>
      <c r="D44" s="12" t="s">
        <v>54</v>
      </c>
      <c r="E44" s="2" t="s">
        <v>88</v>
      </c>
      <c r="F44" s="6">
        <v>425000</v>
      </c>
      <c r="G44" s="6">
        <v>977500000</v>
      </c>
    </row>
    <row r="45" spans="1:7" ht="15" x14ac:dyDescent="0.35">
      <c r="A45" s="7"/>
      <c r="B45" s="4" t="s">
        <v>33</v>
      </c>
      <c r="C45" s="4"/>
      <c r="D45" s="11"/>
      <c r="E45" s="4"/>
      <c r="F45" s="8">
        <v>2720862</v>
      </c>
      <c r="G45" s="8">
        <v>6257982250</v>
      </c>
    </row>
    <row r="46" spans="1:7" x14ac:dyDescent="0.35">
      <c r="B46" s="4" t="s">
        <v>89</v>
      </c>
    </row>
    <row r="47" spans="1:7" ht="31" x14ac:dyDescent="0.35">
      <c r="A47" s="1">
        <v>21</v>
      </c>
      <c r="B47" s="5" t="s">
        <v>251</v>
      </c>
      <c r="C47" s="5" t="s">
        <v>90</v>
      </c>
      <c r="D47" s="12" t="s">
        <v>86</v>
      </c>
      <c r="E47" s="2" t="s">
        <v>91</v>
      </c>
      <c r="F47" s="6">
        <v>1200000</v>
      </c>
      <c r="G47" s="6">
        <v>2774400000</v>
      </c>
    </row>
    <row r="48" spans="1:7" ht="46.5" x14ac:dyDescent="0.35">
      <c r="A48" s="1">
        <v>22</v>
      </c>
      <c r="B48" s="5" t="s">
        <v>250</v>
      </c>
      <c r="C48" s="5" t="s">
        <v>92</v>
      </c>
      <c r="D48" s="12" t="s">
        <v>70</v>
      </c>
      <c r="E48" s="2" t="s">
        <v>93</v>
      </c>
      <c r="F48" s="6">
        <v>892728</v>
      </c>
      <c r="G48" s="6">
        <v>2053274500</v>
      </c>
    </row>
    <row r="49" spans="1:7" ht="15" x14ac:dyDescent="0.35">
      <c r="A49" s="7"/>
      <c r="B49" s="4" t="s">
        <v>33</v>
      </c>
      <c r="C49" s="4"/>
      <c r="D49" s="11"/>
      <c r="E49" s="4"/>
      <c r="F49" s="8">
        <v>2092728</v>
      </c>
      <c r="G49" s="8">
        <v>4827674500</v>
      </c>
    </row>
    <row r="50" spans="1:7" ht="33.75" customHeight="1" x14ac:dyDescent="0.35">
      <c r="B50" s="3" t="s">
        <v>94</v>
      </c>
    </row>
    <row r="51" spans="1:7" ht="31" x14ac:dyDescent="0.35">
      <c r="A51" s="1">
        <v>23</v>
      </c>
      <c r="B51" s="5" t="s">
        <v>249</v>
      </c>
      <c r="C51" s="5" t="s">
        <v>95</v>
      </c>
      <c r="D51" s="12" t="s">
        <v>96</v>
      </c>
      <c r="E51" s="2" t="s">
        <v>97</v>
      </c>
      <c r="F51" s="6">
        <v>508131</v>
      </c>
      <c r="G51" s="6">
        <v>1168701300</v>
      </c>
    </row>
    <row r="52" spans="1:7" ht="46.5" x14ac:dyDescent="0.35">
      <c r="A52" s="1">
        <v>24</v>
      </c>
      <c r="B52" s="5" t="s">
        <v>270</v>
      </c>
      <c r="C52" s="5" t="s">
        <v>98</v>
      </c>
      <c r="D52" s="12" t="s">
        <v>99</v>
      </c>
      <c r="E52" s="2" t="s">
        <v>100</v>
      </c>
      <c r="F52" s="6">
        <v>1120720</v>
      </c>
      <c r="G52" s="6">
        <v>2577657095</v>
      </c>
    </row>
    <row r="53" spans="1:7" ht="46.5" x14ac:dyDescent="0.35">
      <c r="A53" s="1">
        <v>25</v>
      </c>
      <c r="B53" s="5" t="s">
        <v>248</v>
      </c>
      <c r="C53" s="5" t="s">
        <v>98</v>
      </c>
      <c r="D53" s="12" t="s">
        <v>101</v>
      </c>
      <c r="E53" s="2" t="s">
        <v>100</v>
      </c>
      <c r="F53" s="6">
        <v>975503</v>
      </c>
      <c r="G53" s="6">
        <v>2243657682</v>
      </c>
    </row>
    <row r="54" spans="1:7" ht="62" x14ac:dyDescent="0.35">
      <c r="A54" s="1">
        <v>26</v>
      </c>
      <c r="B54" s="5" t="s">
        <v>271</v>
      </c>
      <c r="C54" s="5" t="s">
        <v>98</v>
      </c>
      <c r="D54" s="12" t="s">
        <v>86</v>
      </c>
      <c r="E54" s="2" t="s">
        <v>100</v>
      </c>
      <c r="F54" s="6">
        <v>836353</v>
      </c>
      <c r="G54" s="6">
        <v>1923612682</v>
      </c>
    </row>
    <row r="55" spans="1:7" ht="31" x14ac:dyDescent="0.35">
      <c r="A55" s="1">
        <v>27</v>
      </c>
      <c r="B55" s="5" t="s">
        <v>247</v>
      </c>
      <c r="C55" s="5" t="s">
        <v>98</v>
      </c>
      <c r="D55" s="12" t="s">
        <v>86</v>
      </c>
      <c r="E55" s="2" t="s">
        <v>100</v>
      </c>
      <c r="F55" s="6">
        <v>605354</v>
      </c>
      <c r="G55" s="6">
        <v>1392315155</v>
      </c>
    </row>
    <row r="56" spans="1:7" ht="51" customHeight="1" x14ac:dyDescent="0.35">
      <c r="A56" s="1">
        <v>28</v>
      </c>
      <c r="B56" s="5" t="s">
        <v>246</v>
      </c>
      <c r="C56" s="5" t="s">
        <v>98</v>
      </c>
      <c r="D56" s="12" t="s">
        <v>86</v>
      </c>
      <c r="E56" s="2" t="s">
        <v>100</v>
      </c>
      <c r="F56" s="6">
        <v>601290</v>
      </c>
      <c r="G56" s="6">
        <v>1382966805</v>
      </c>
    </row>
    <row r="57" spans="1:7" ht="15" x14ac:dyDescent="0.35">
      <c r="A57" s="7"/>
      <c r="B57" s="4" t="s">
        <v>33</v>
      </c>
      <c r="C57" s="4"/>
      <c r="D57" s="11"/>
      <c r="E57" s="4"/>
      <c r="F57" s="8">
        <v>4647352</v>
      </c>
      <c r="G57" s="8">
        <v>10688910719</v>
      </c>
    </row>
    <row r="58" spans="1:7" ht="15" x14ac:dyDescent="0.35">
      <c r="A58" s="7"/>
      <c r="B58" s="4" t="s">
        <v>102</v>
      </c>
      <c r="C58" s="4"/>
      <c r="D58" s="11"/>
      <c r="E58" s="4"/>
      <c r="F58" s="8">
        <v>26116637</v>
      </c>
      <c r="G58" s="8">
        <v>65529701918</v>
      </c>
    </row>
    <row r="59" spans="1:7" ht="20" x14ac:dyDescent="0.35">
      <c r="A59" s="15" t="s">
        <v>261</v>
      </c>
      <c r="B59" s="16" t="s">
        <v>103</v>
      </c>
    </row>
    <row r="60" spans="1:7" ht="17.25" customHeight="1" x14ac:dyDescent="0.35">
      <c r="A60" s="1">
        <v>1</v>
      </c>
      <c r="B60" s="5" t="s">
        <v>245</v>
      </c>
      <c r="C60" s="5" t="s">
        <v>104</v>
      </c>
      <c r="D60" s="12" t="s">
        <v>96</v>
      </c>
      <c r="E60" s="2" t="s">
        <v>105</v>
      </c>
      <c r="F60" s="6">
        <v>1250000</v>
      </c>
      <c r="G60" s="6">
        <v>2886632500</v>
      </c>
    </row>
    <row r="61" spans="1:7" x14ac:dyDescent="0.35">
      <c r="A61" s="1">
        <v>2</v>
      </c>
      <c r="B61" s="5" t="s">
        <v>244</v>
      </c>
      <c r="C61" s="5" t="s">
        <v>106</v>
      </c>
      <c r="D61" s="12" t="s">
        <v>96</v>
      </c>
      <c r="E61" s="2" t="s">
        <v>107</v>
      </c>
      <c r="F61" s="6">
        <v>500000</v>
      </c>
      <c r="G61" s="6">
        <v>1154545000</v>
      </c>
    </row>
    <row r="62" spans="1:7" ht="31" x14ac:dyDescent="0.35">
      <c r="A62" s="1">
        <v>3</v>
      </c>
      <c r="B62" s="5" t="s">
        <v>243</v>
      </c>
      <c r="C62" s="5" t="s">
        <v>108</v>
      </c>
      <c r="D62" s="12" t="s">
        <v>96</v>
      </c>
      <c r="E62" s="2" t="s">
        <v>109</v>
      </c>
      <c r="F62" s="6">
        <v>331645</v>
      </c>
      <c r="G62" s="6">
        <v>877200000</v>
      </c>
    </row>
    <row r="63" spans="1:7" ht="31" x14ac:dyDescent="0.35">
      <c r="A63" s="1">
        <v>4</v>
      </c>
      <c r="B63" s="5" t="s">
        <v>241</v>
      </c>
      <c r="C63" s="5" t="s">
        <v>110</v>
      </c>
      <c r="D63" s="12" t="s">
        <v>96</v>
      </c>
      <c r="E63" s="2" t="s">
        <v>111</v>
      </c>
      <c r="F63" s="6">
        <v>624195</v>
      </c>
      <c r="G63" s="6">
        <v>1650995880</v>
      </c>
    </row>
    <row r="64" spans="1:7" ht="31" x14ac:dyDescent="0.35">
      <c r="A64" s="1">
        <v>5</v>
      </c>
      <c r="B64" s="5" t="s">
        <v>242</v>
      </c>
      <c r="C64" s="5" t="s">
        <v>112</v>
      </c>
      <c r="D64" s="12" t="s">
        <v>96</v>
      </c>
      <c r="E64" s="2" t="s">
        <v>113</v>
      </c>
      <c r="F64" s="6">
        <v>1375337</v>
      </c>
      <c r="G64" s="6">
        <v>3163274123</v>
      </c>
    </row>
    <row r="65" spans="1:7" ht="31" x14ac:dyDescent="0.35">
      <c r="A65" s="1">
        <v>6</v>
      </c>
      <c r="B65" s="5" t="s">
        <v>241</v>
      </c>
      <c r="C65" s="5" t="s">
        <v>114</v>
      </c>
      <c r="D65" s="12" t="s">
        <v>96</v>
      </c>
      <c r="E65" s="2" t="s">
        <v>115</v>
      </c>
      <c r="F65" s="6">
        <v>240060</v>
      </c>
      <c r="G65" s="6">
        <v>634960000</v>
      </c>
    </row>
    <row r="66" spans="1:7" ht="31" x14ac:dyDescent="0.35">
      <c r="A66" s="1">
        <v>7</v>
      </c>
      <c r="B66" s="5" t="s">
        <v>240</v>
      </c>
      <c r="C66" s="5" t="s">
        <v>116</v>
      </c>
      <c r="D66" s="12" t="s">
        <v>96</v>
      </c>
      <c r="E66" s="2" t="s">
        <v>117</v>
      </c>
      <c r="F66" s="6">
        <v>658420</v>
      </c>
      <c r="G66" s="6">
        <v>1514366784</v>
      </c>
    </row>
    <row r="67" spans="1:7" ht="15" x14ac:dyDescent="0.35">
      <c r="A67" s="7"/>
      <c r="B67" s="4" t="s">
        <v>33</v>
      </c>
      <c r="C67" s="4"/>
      <c r="D67" s="11"/>
      <c r="E67" s="4"/>
      <c r="F67" s="8">
        <v>4979657</v>
      </c>
      <c r="G67" s="8">
        <f>SUM(G60:G66)</f>
        <v>11881974287</v>
      </c>
    </row>
    <row r="68" spans="1:7" ht="20" x14ac:dyDescent="0.35">
      <c r="A68" s="15" t="s">
        <v>260</v>
      </c>
      <c r="B68" s="16" t="s">
        <v>118</v>
      </c>
    </row>
    <row r="69" spans="1:7" ht="33.75" customHeight="1" x14ac:dyDescent="0.35">
      <c r="A69" s="1">
        <v>1</v>
      </c>
      <c r="B69" s="5" t="s">
        <v>239</v>
      </c>
      <c r="C69" s="5" t="s">
        <v>119</v>
      </c>
      <c r="D69" s="12" t="s">
        <v>120</v>
      </c>
      <c r="E69" s="2" t="s">
        <v>121</v>
      </c>
      <c r="F69" s="6">
        <v>247800</v>
      </c>
      <c r="G69" s="6">
        <v>573657000</v>
      </c>
    </row>
    <row r="70" spans="1:7" x14ac:dyDescent="0.35">
      <c r="A70" s="1">
        <v>2</v>
      </c>
      <c r="B70" s="5" t="s">
        <v>238</v>
      </c>
      <c r="C70" s="5" t="s">
        <v>122</v>
      </c>
      <c r="D70" s="12" t="s">
        <v>123</v>
      </c>
      <c r="E70" s="2" t="s">
        <v>124</v>
      </c>
      <c r="F70" s="6">
        <v>649937</v>
      </c>
      <c r="G70" s="6">
        <v>1504603044</v>
      </c>
    </row>
    <row r="71" spans="1:7" ht="46.5" x14ac:dyDescent="0.35">
      <c r="A71" s="1">
        <v>3</v>
      </c>
      <c r="B71" s="5" t="s">
        <v>237</v>
      </c>
      <c r="C71" s="5" t="s">
        <v>125</v>
      </c>
      <c r="D71" s="12" t="s">
        <v>120</v>
      </c>
      <c r="E71" s="2" t="s">
        <v>126</v>
      </c>
      <c r="F71" s="6">
        <v>664909</v>
      </c>
      <c r="G71" s="6">
        <v>1537269608</v>
      </c>
    </row>
    <row r="72" spans="1:7" ht="31" x14ac:dyDescent="0.35">
      <c r="A72" s="1">
        <v>4</v>
      </c>
      <c r="B72" s="5" t="s">
        <v>236</v>
      </c>
      <c r="C72" s="5" t="s">
        <v>127</v>
      </c>
      <c r="D72" s="12" t="s">
        <v>128</v>
      </c>
      <c r="E72" s="2" t="s">
        <v>129</v>
      </c>
      <c r="F72" s="6">
        <v>806537</v>
      </c>
      <c r="G72" s="6">
        <v>1867132966</v>
      </c>
    </row>
    <row r="73" spans="1:7" ht="46.5" x14ac:dyDescent="0.35">
      <c r="A73" s="1">
        <v>5</v>
      </c>
      <c r="B73" s="5" t="s">
        <v>235</v>
      </c>
      <c r="C73" s="5" t="s">
        <v>130</v>
      </c>
      <c r="D73" s="12" t="s">
        <v>120</v>
      </c>
      <c r="E73" s="2" t="s">
        <v>131</v>
      </c>
      <c r="F73" s="6">
        <v>2535548</v>
      </c>
      <c r="G73" s="6">
        <v>5864723102</v>
      </c>
    </row>
    <row r="74" spans="1:7" ht="31" x14ac:dyDescent="0.35">
      <c r="A74" s="1">
        <v>6</v>
      </c>
      <c r="B74" s="5" t="s">
        <v>234</v>
      </c>
      <c r="C74" s="5" t="s">
        <v>132</v>
      </c>
      <c r="D74" s="12" t="s">
        <v>123</v>
      </c>
      <c r="E74" s="2" t="s">
        <v>133</v>
      </c>
      <c r="F74" s="6">
        <v>769608</v>
      </c>
      <c r="G74" s="6">
        <v>1780102749</v>
      </c>
    </row>
    <row r="75" spans="1:7" ht="31" x14ac:dyDescent="0.35">
      <c r="A75" s="1">
        <v>7</v>
      </c>
      <c r="B75" s="5" t="s">
        <v>233</v>
      </c>
      <c r="C75" s="5" t="s">
        <v>134</v>
      </c>
      <c r="D75" s="12" t="s">
        <v>120</v>
      </c>
      <c r="E75" s="2" t="s">
        <v>135</v>
      </c>
      <c r="F75" s="6">
        <v>597579</v>
      </c>
      <c r="G75" s="6">
        <v>1383395308</v>
      </c>
    </row>
    <row r="76" spans="1:7" ht="46.5" x14ac:dyDescent="0.35">
      <c r="A76" s="1">
        <v>8</v>
      </c>
      <c r="B76" s="5" t="s">
        <v>232</v>
      </c>
      <c r="C76" s="2" t="s">
        <v>125</v>
      </c>
      <c r="D76" s="12" t="s">
        <v>120</v>
      </c>
      <c r="E76" s="2" t="s">
        <v>126</v>
      </c>
      <c r="F76" s="6">
        <v>269326</v>
      </c>
      <c r="G76" s="6">
        <v>646382400</v>
      </c>
    </row>
    <row r="77" spans="1:7" ht="48" customHeight="1" x14ac:dyDescent="0.35">
      <c r="A77" s="1">
        <v>9</v>
      </c>
      <c r="B77" s="5" t="s">
        <v>231</v>
      </c>
      <c r="C77" s="5" t="s">
        <v>136</v>
      </c>
      <c r="D77" s="12" t="s">
        <v>120</v>
      </c>
      <c r="E77" s="2" t="s">
        <v>137</v>
      </c>
      <c r="F77" s="6">
        <v>384449</v>
      </c>
      <c r="G77" s="6">
        <v>890000000</v>
      </c>
    </row>
    <row r="78" spans="1:7" ht="31" x14ac:dyDescent="0.35">
      <c r="A78" s="1">
        <v>10</v>
      </c>
      <c r="B78" s="5" t="s">
        <v>230</v>
      </c>
      <c r="C78" s="5" t="s">
        <v>138</v>
      </c>
      <c r="D78" s="12" t="s">
        <v>120</v>
      </c>
      <c r="E78" s="2" t="s">
        <v>139</v>
      </c>
      <c r="F78" s="6">
        <v>704148</v>
      </c>
      <c r="G78" s="6">
        <v>1630102815</v>
      </c>
    </row>
    <row r="79" spans="1:7" ht="31" x14ac:dyDescent="0.35">
      <c r="A79" s="1">
        <v>11</v>
      </c>
      <c r="B79" s="5" t="s">
        <v>229</v>
      </c>
      <c r="C79" s="5" t="s">
        <v>140</v>
      </c>
      <c r="D79" s="12" t="s">
        <v>120</v>
      </c>
      <c r="E79" s="2" t="s">
        <v>141</v>
      </c>
      <c r="F79" s="6">
        <v>1359972</v>
      </c>
      <c r="G79" s="6">
        <v>3148335712</v>
      </c>
    </row>
    <row r="80" spans="1:7" ht="31" x14ac:dyDescent="0.35">
      <c r="A80" s="1">
        <v>12</v>
      </c>
      <c r="B80" s="5" t="s">
        <v>228</v>
      </c>
      <c r="C80" s="5" t="s">
        <v>142</v>
      </c>
      <c r="D80" s="12" t="s">
        <v>11</v>
      </c>
      <c r="E80" s="2" t="s">
        <v>143</v>
      </c>
      <c r="F80" s="6">
        <v>4229310</v>
      </c>
      <c r="G80" s="6">
        <v>9790851686</v>
      </c>
    </row>
    <row r="81" spans="1:7" x14ac:dyDescent="0.35">
      <c r="A81" s="1">
        <v>13</v>
      </c>
      <c r="B81" s="5" t="s">
        <v>227</v>
      </c>
      <c r="C81" s="5" t="s">
        <v>144</v>
      </c>
      <c r="D81" s="12" t="s">
        <v>120</v>
      </c>
      <c r="E81" s="2" t="s">
        <v>145</v>
      </c>
      <c r="F81" s="6">
        <v>561135</v>
      </c>
      <c r="G81" s="6">
        <v>1299027097</v>
      </c>
    </row>
    <row r="82" spans="1:7" ht="34.5" customHeight="1" x14ac:dyDescent="0.35">
      <c r="A82" s="1">
        <v>14</v>
      </c>
      <c r="B82" s="5" t="s">
        <v>226</v>
      </c>
      <c r="C82" s="5" t="s">
        <v>146</v>
      </c>
      <c r="D82" s="12" t="s">
        <v>120</v>
      </c>
      <c r="E82" s="2" t="s">
        <v>121</v>
      </c>
      <c r="F82" s="6">
        <v>91793</v>
      </c>
      <c r="G82" s="6">
        <v>212501600</v>
      </c>
    </row>
    <row r="83" spans="1:7" ht="30.75" customHeight="1" x14ac:dyDescent="0.35">
      <c r="A83" s="1">
        <v>15</v>
      </c>
      <c r="B83" s="5" t="s">
        <v>225</v>
      </c>
      <c r="C83" s="5" t="s">
        <v>147</v>
      </c>
      <c r="D83" s="12" t="s">
        <v>120</v>
      </c>
      <c r="E83" s="2" t="s">
        <v>148</v>
      </c>
      <c r="F83" s="10">
        <v>51500.79</v>
      </c>
      <c r="G83" s="6">
        <v>119224339</v>
      </c>
    </row>
    <row r="84" spans="1:7" x14ac:dyDescent="0.35">
      <c r="B84" s="4" t="s">
        <v>33</v>
      </c>
      <c r="F84" s="6">
        <v>13923552</v>
      </c>
      <c r="G84" s="6">
        <v>32247309426</v>
      </c>
    </row>
    <row r="85" spans="1:7" ht="17.5" x14ac:dyDescent="0.35">
      <c r="A85" s="13" t="s">
        <v>259</v>
      </c>
      <c r="B85" s="14" t="s">
        <v>149</v>
      </c>
    </row>
    <row r="86" spans="1:7" ht="31" x14ac:dyDescent="0.35">
      <c r="A86" s="1">
        <v>1</v>
      </c>
      <c r="B86" s="5" t="s">
        <v>224</v>
      </c>
      <c r="C86" s="5" t="s">
        <v>150</v>
      </c>
      <c r="D86" s="12" t="s">
        <v>120</v>
      </c>
      <c r="E86" s="2" t="s">
        <v>151</v>
      </c>
      <c r="F86" s="6">
        <v>1007400</v>
      </c>
      <c r="G86" s="6">
        <v>2317020000</v>
      </c>
    </row>
    <row r="87" spans="1:7" ht="31" x14ac:dyDescent="0.35">
      <c r="A87" s="1">
        <v>2</v>
      </c>
      <c r="B87" s="5" t="s">
        <v>223</v>
      </c>
      <c r="C87" s="5" t="s">
        <v>152</v>
      </c>
      <c r="D87" s="12" t="s">
        <v>120</v>
      </c>
      <c r="E87" s="2" t="s">
        <v>153</v>
      </c>
      <c r="F87" s="6">
        <v>1007400</v>
      </c>
      <c r="G87" s="6">
        <v>2317020000</v>
      </c>
    </row>
    <row r="88" spans="1:7" ht="31" x14ac:dyDescent="0.35">
      <c r="A88" s="1">
        <v>3</v>
      </c>
      <c r="B88" s="5" t="s">
        <v>222</v>
      </c>
      <c r="C88" s="5" t="s">
        <v>154</v>
      </c>
      <c r="D88" s="12" t="s">
        <v>120</v>
      </c>
      <c r="E88" s="2" t="s">
        <v>155</v>
      </c>
      <c r="F88" s="6">
        <v>1807800</v>
      </c>
      <c r="G88" s="6">
        <v>4157940000</v>
      </c>
    </row>
    <row r="89" spans="1:7" ht="31" x14ac:dyDescent="0.35">
      <c r="A89" s="1">
        <v>4</v>
      </c>
      <c r="B89" s="5" t="s">
        <v>221</v>
      </c>
      <c r="C89" s="5" t="s">
        <v>152</v>
      </c>
      <c r="D89" s="12" t="s">
        <v>120</v>
      </c>
      <c r="E89" s="2" t="s">
        <v>153</v>
      </c>
      <c r="F89" s="6">
        <v>793500</v>
      </c>
      <c r="G89" s="6">
        <v>1825050000</v>
      </c>
    </row>
    <row r="90" spans="1:7" ht="31" x14ac:dyDescent="0.35">
      <c r="A90" s="1">
        <v>5</v>
      </c>
      <c r="B90" s="5" t="s">
        <v>219</v>
      </c>
      <c r="C90" s="5" t="s">
        <v>150</v>
      </c>
      <c r="D90" s="12" t="s">
        <v>120</v>
      </c>
      <c r="E90" s="2" t="s">
        <v>151</v>
      </c>
      <c r="F90" s="6">
        <v>793500</v>
      </c>
      <c r="G90" s="6">
        <v>1825050000</v>
      </c>
    </row>
    <row r="91" spans="1:7" ht="31" x14ac:dyDescent="0.35">
      <c r="A91" s="1">
        <v>6</v>
      </c>
      <c r="B91" s="5" t="s">
        <v>220</v>
      </c>
      <c r="C91" s="5" t="s">
        <v>156</v>
      </c>
      <c r="D91" s="12" t="s">
        <v>120</v>
      </c>
      <c r="E91" s="2" t="s">
        <v>157</v>
      </c>
      <c r="F91" s="6">
        <v>264500</v>
      </c>
      <c r="G91" s="6">
        <v>608350</v>
      </c>
    </row>
    <row r="92" spans="1:7" ht="31" x14ac:dyDescent="0.35">
      <c r="A92" s="1">
        <v>7</v>
      </c>
      <c r="B92" s="5" t="s">
        <v>219</v>
      </c>
      <c r="C92" s="5" t="s">
        <v>158</v>
      </c>
      <c r="D92" s="12" t="s">
        <v>120</v>
      </c>
      <c r="E92" s="2" t="s">
        <v>159</v>
      </c>
      <c r="F92" s="6">
        <v>793500</v>
      </c>
      <c r="G92" s="6">
        <v>1825050000</v>
      </c>
    </row>
    <row r="93" spans="1:7" ht="31" x14ac:dyDescent="0.35">
      <c r="A93" s="1">
        <v>8</v>
      </c>
      <c r="B93" s="5" t="s">
        <v>218</v>
      </c>
      <c r="C93" s="5" t="s">
        <v>160</v>
      </c>
      <c r="D93" s="12" t="s">
        <v>120</v>
      </c>
      <c r="E93" s="2" t="s">
        <v>161</v>
      </c>
      <c r="F93" s="6">
        <v>987500</v>
      </c>
      <c r="G93" s="6">
        <v>2271250000</v>
      </c>
    </row>
    <row r="94" spans="1:7" ht="31" x14ac:dyDescent="0.35">
      <c r="A94" s="1">
        <v>9</v>
      </c>
      <c r="B94" s="5" t="s">
        <v>217</v>
      </c>
      <c r="C94" s="5" t="s">
        <v>162</v>
      </c>
      <c r="D94" s="12" t="s">
        <v>120</v>
      </c>
      <c r="E94" s="2" t="s">
        <v>163</v>
      </c>
      <c r="F94" s="6">
        <v>900000</v>
      </c>
      <c r="G94" s="6">
        <v>2070000000</v>
      </c>
    </row>
    <row r="95" spans="1:7" ht="46.5" x14ac:dyDescent="0.35">
      <c r="A95" s="1">
        <v>10</v>
      </c>
      <c r="B95" s="5" t="s">
        <v>272</v>
      </c>
      <c r="C95" s="5" t="s">
        <v>164</v>
      </c>
      <c r="D95" s="12" t="s">
        <v>165</v>
      </c>
      <c r="E95" s="2" t="s">
        <v>166</v>
      </c>
      <c r="F95" s="6">
        <v>110609</v>
      </c>
      <c r="G95" s="6">
        <v>254400000</v>
      </c>
    </row>
    <row r="96" spans="1:7" ht="31" x14ac:dyDescent="0.35">
      <c r="A96" s="1">
        <v>11</v>
      </c>
      <c r="B96" s="5" t="s">
        <v>216</v>
      </c>
      <c r="C96" s="5" t="s">
        <v>167</v>
      </c>
      <c r="D96" s="12" t="s">
        <v>96</v>
      </c>
      <c r="E96" s="2" t="s">
        <v>163</v>
      </c>
      <c r="F96" s="6">
        <v>66600</v>
      </c>
      <c r="G96" s="6">
        <v>153180000</v>
      </c>
    </row>
    <row r="97" spans="1:7" ht="31" x14ac:dyDescent="0.35">
      <c r="A97" s="1">
        <v>12</v>
      </c>
      <c r="B97" s="5" t="s">
        <v>215</v>
      </c>
      <c r="C97" s="5" t="s">
        <v>162</v>
      </c>
      <c r="D97" s="12" t="s">
        <v>120</v>
      </c>
      <c r="E97" s="2" t="s">
        <v>163</v>
      </c>
      <c r="F97" s="10">
        <v>690260.87</v>
      </c>
      <c r="G97" s="6">
        <v>1587600000</v>
      </c>
    </row>
    <row r="98" spans="1:7" ht="31" x14ac:dyDescent="0.35">
      <c r="A98" s="1">
        <v>13</v>
      </c>
      <c r="B98" s="5" t="s">
        <v>214</v>
      </c>
      <c r="C98" s="5" t="s">
        <v>168</v>
      </c>
      <c r="D98" s="12" t="s">
        <v>120</v>
      </c>
      <c r="E98" s="2" t="s">
        <v>169</v>
      </c>
      <c r="F98" s="10">
        <v>176078.26</v>
      </c>
      <c r="G98" s="6">
        <v>404980000</v>
      </c>
    </row>
    <row r="99" spans="1:7" ht="31" x14ac:dyDescent="0.35">
      <c r="A99" s="1">
        <v>14</v>
      </c>
      <c r="B99" s="5" t="s">
        <v>213</v>
      </c>
      <c r="C99" s="5" t="s">
        <v>170</v>
      </c>
      <c r="D99" s="12" t="s">
        <v>120</v>
      </c>
      <c r="E99" s="2" t="s">
        <v>171</v>
      </c>
      <c r="F99" s="10">
        <v>60652.17</v>
      </c>
      <c r="G99" s="6">
        <v>139500000</v>
      </c>
    </row>
    <row r="100" spans="1:7" ht="31" x14ac:dyDescent="0.35">
      <c r="A100" s="1">
        <v>15</v>
      </c>
      <c r="B100" s="5" t="s">
        <v>212</v>
      </c>
      <c r="C100" s="5" t="s">
        <v>168</v>
      </c>
      <c r="D100" s="12" t="s">
        <v>120</v>
      </c>
      <c r="E100" s="2" t="s">
        <v>169</v>
      </c>
      <c r="F100" s="10">
        <v>99913.17</v>
      </c>
      <c r="G100" s="6">
        <v>229800300</v>
      </c>
    </row>
    <row r="101" spans="1:7" ht="31" x14ac:dyDescent="0.35">
      <c r="A101" s="1">
        <v>16</v>
      </c>
      <c r="B101" s="5" t="s">
        <v>211</v>
      </c>
      <c r="C101" s="5"/>
      <c r="F101" s="6">
        <v>302174</v>
      </c>
      <c r="G101" s="6">
        <v>695000000</v>
      </c>
    </row>
    <row r="102" spans="1:7" x14ac:dyDescent="0.35">
      <c r="A102" s="1">
        <v>17</v>
      </c>
      <c r="B102" s="5" t="s">
        <v>210</v>
      </c>
      <c r="C102" s="5"/>
      <c r="F102" s="6">
        <v>235965</v>
      </c>
      <c r="G102" s="6">
        <v>542719700</v>
      </c>
    </row>
    <row r="103" spans="1:7" ht="31" x14ac:dyDescent="0.35">
      <c r="A103" s="1">
        <v>18</v>
      </c>
      <c r="B103" s="5" t="s">
        <v>208</v>
      </c>
      <c r="C103" s="5" t="s">
        <v>173</v>
      </c>
      <c r="D103" s="12" t="s">
        <v>174</v>
      </c>
      <c r="F103" s="6">
        <v>70999</v>
      </c>
      <c r="G103" s="6">
        <v>163298646</v>
      </c>
    </row>
    <row r="104" spans="1:7" ht="31" x14ac:dyDescent="0.35">
      <c r="A104" s="1">
        <v>19</v>
      </c>
      <c r="B104" s="5" t="s">
        <v>209</v>
      </c>
      <c r="C104" s="5" t="s">
        <v>175</v>
      </c>
      <c r="D104" s="12" t="s">
        <v>176</v>
      </c>
      <c r="E104" s="2" t="s">
        <v>268</v>
      </c>
      <c r="F104" s="6">
        <v>104236</v>
      </c>
      <c r="G104" s="6">
        <v>242911354</v>
      </c>
    </row>
    <row r="105" spans="1:7" ht="15" x14ac:dyDescent="0.35">
      <c r="A105" s="7"/>
      <c r="B105" s="4" t="s">
        <v>33</v>
      </c>
      <c r="C105" s="4"/>
      <c r="D105" s="11"/>
      <c r="E105" s="4"/>
      <c r="F105" s="8">
        <f>G105/I4</f>
        <v>9964973.9864002112</v>
      </c>
      <c r="G105" s="8">
        <f>SUM(G86:G104)</f>
        <v>23022378350</v>
      </c>
    </row>
    <row r="106" spans="1:7" ht="17.5" x14ac:dyDescent="0.35">
      <c r="A106" s="13" t="s">
        <v>258</v>
      </c>
      <c r="B106" s="47" t="s">
        <v>172</v>
      </c>
      <c r="C106" s="47"/>
    </row>
    <row r="107" spans="1:7" x14ac:dyDescent="0.35">
      <c r="B107" s="5" t="s">
        <v>177</v>
      </c>
      <c r="F107" s="6">
        <v>605996</v>
      </c>
      <c r="G107" s="6">
        <v>1393790000</v>
      </c>
    </row>
    <row r="108" spans="1:7" x14ac:dyDescent="0.35">
      <c r="B108" s="3" t="s">
        <v>33</v>
      </c>
      <c r="F108" s="6">
        <v>605996</v>
      </c>
      <c r="G108" s="6">
        <v>1393790000</v>
      </c>
    </row>
    <row r="109" spans="1:7" ht="17.5" x14ac:dyDescent="0.35">
      <c r="B109" s="13" t="s">
        <v>178</v>
      </c>
      <c r="C109" s="14"/>
      <c r="F109" s="8">
        <v>86830887</v>
      </c>
      <c r="G109" s="8">
        <v>204807221674</v>
      </c>
    </row>
    <row r="113" spans="1:7" x14ac:dyDescent="0.35">
      <c r="B113" s="4" t="s">
        <v>179</v>
      </c>
    </row>
    <row r="114" spans="1:7" ht="45" x14ac:dyDescent="0.35">
      <c r="B114" s="17" t="s">
        <v>180</v>
      </c>
      <c r="C114" s="18" t="s">
        <v>181</v>
      </c>
      <c r="D114" s="18" t="s">
        <v>206</v>
      </c>
      <c r="E114" s="18" t="s">
        <v>182</v>
      </c>
      <c r="F114" s="18" t="s">
        <v>207</v>
      </c>
      <c r="G114" s="18" t="s">
        <v>183</v>
      </c>
    </row>
    <row r="115" spans="1:7" x14ac:dyDescent="0.35">
      <c r="B115" s="19" t="s">
        <v>184</v>
      </c>
      <c r="C115" s="20">
        <v>78500000000</v>
      </c>
      <c r="D115" s="21">
        <v>12</v>
      </c>
      <c r="E115" s="20">
        <f>G16</f>
        <v>71144653243</v>
      </c>
      <c r="F115" s="19"/>
      <c r="G115" s="20">
        <f>C115-E115</f>
        <v>7355346757</v>
      </c>
    </row>
    <row r="116" spans="1:7" x14ac:dyDescent="0.35">
      <c r="B116" s="19" t="s">
        <v>34</v>
      </c>
      <c r="C116" s="20">
        <v>68500000000</v>
      </c>
      <c r="D116" s="21">
        <v>28</v>
      </c>
      <c r="E116" s="20">
        <f>G58</f>
        <v>65529701918</v>
      </c>
      <c r="F116" s="19"/>
      <c r="G116" s="20">
        <f t="shared" ref="G116:G119" si="0">C116-E116</f>
        <v>2970298082</v>
      </c>
    </row>
    <row r="117" spans="1:7" x14ac:dyDescent="0.35">
      <c r="B117" s="19" t="s">
        <v>103</v>
      </c>
      <c r="C117" s="20">
        <v>11469388737</v>
      </c>
      <c r="D117" s="21">
        <v>7</v>
      </c>
      <c r="E117" s="20">
        <f>G67</f>
        <v>11881974287</v>
      </c>
      <c r="F117" s="19"/>
      <c r="G117" s="20"/>
    </row>
    <row r="118" spans="1:7" x14ac:dyDescent="0.35">
      <c r="B118" s="19" t="s">
        <v>118</v>
      </c>
      <c r="C118" s="20">
        <v>34200000000</v>
      </c>
      <c r="D118" s="21">
        <v>15</v>
      </c>
      <c r="E118" s="20">
        <f>G84</f>
        <v>32247309426</v>
      </c>
      <c r="F118" s="19"/>
      <c r="G118" s="20">
        <f t="shared" si="0"/>
        <v>1952690574</v>
      </c>
    </row>
    <row r="119" spans="1:7" x14ac:dyDescent="0.35">
      <c r="B119" s="19" t="s">
        <v>149</v>
      </c>
      <c r="C119" s="20">
        <v>35530611263</v>
      </c>
      <c r="D119" s="21">
        <v>17</v>
      </c>
      <c r="E119" s="20">
        <f>G105</f>
        <v>23022378350</v>
      </c>
      <c r="F119" s="19"/>
      <c r="G119" s="20">
        <f t="shared" si="0"/>
        <v>12508232913</v>
      </c>
    </row>
    <row r="120" spans="1:7" x14ac:dyDescent="0.35">
      <c r="B120" s="19" t="s">
        <v>185</v>
      </c>
      <c r="C120" s="20">
        <v>1800000000</v>
      </c>
      <c r="D120" s="21"/>
      <c r="E120" s="20"/>
      <c r="F120" s="19"/>
      <c r="G120" s="20"/>
    </row>
    <row r="121" spans="1:7" ht="15" x14ac:dyDescent="0.35">
      <c r="A121" s="7"/>
      <c r="B121" s="17" t="s">
        <v>186</v>
      </c>
      <c r="C121" s="22">
        <v>230000000000</v>
      </c>
      <c r="D121" s="18">
        <f>SUM(D115:D120)</f>
        <v>79</v>
      </c>
      <c r="E121" s="22">
        <v>204807221674</v>
      </c>
      <c r="F121" s="17"/>
      <c r="G121" s="22">
        <v>25192778326</v>
      </c>
    </row>
  </sheetData>
  <mergeCells count="2">
    <mergeCell ref="A1:G1"/>
    <mergeCell ref="B106:C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AFTER DISCUSSION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DYNA</cp:lastModifiedBy>
  <cp:lastPrinted>2022-07-11T11:21:59Z</cp:lastPrinted>
  <dcterms:created xsi:type="dcterms:W3CDTF">2022-06-15T06:30:10Z</dcterms:created>
  <dcterms:modified xsi:type="dcterms:W3CDTF">2023-02-16T11:06:21Z</dcterms:modified>
</cp:coreProperties>
</file>